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<sst xmlns="http://schemas.openxmlformats.org/spreadsheetml/2006/main" count="312" uniqueCount="59">
  <si>
    <t>MERCHANT</t>
  </si>
  <si>
    <t>M</t>
  </si>
  <si>
    <t>WS</t>
  </si>
  <si>
    <t>BS</t>
  </si>
  <si>
    <t>S</t>
  </si>
  <si>
    <t>T</t>
  </si>
  <si>
    <t>I</t>
  </si>
  <si>
    <t>A</t>
  </si>
  <si>
    <t>Ld</t>
  </si>
  <si>
    <t>W</t>
  </si>
  <si>
    <t>Rapier</t>
  </si>
  <si>
    <t>Sword</t>
  </si>
  <si>
    <t>Hammer</t>
  </si>
  <si>
    <t>Dagger</t>
  </si>
  <si>
    <t>Pistol</t>
  </si>
  <si>
    <t>Shield</t>
  </si>
  <si>
    <t>Helmet</t>
  </si>
  <si>
    <t>Miscellaneous Equipment</t>
  </si>
  <si>
    <t>Cathayan silk cloak</t>
  </si>
  <si>
    <t>Warhorse</t>
  </si>
  <si>
    <t>Armour</t>
  </si>
  <si>
    <t>Missile Weapon</t>
  </si>
  <si>
    <t>Hand-to-hand Weapons</t>
  </si>
  <si>
    <t>Price</t>
  </si>
  <si>
    <t>Sum</t>
  </si>
  <si>
    <t>Quantity</t>
  </si>
  <si>
    <t>Club</t>
  </si>
  <si>
    <t>Double-handed weapon</t>
  </si>
  <si>
    <t>Katana</t>
  </si>
  <si>
    <t>MAGICIAN</t>
  </si>
  <si>
    <t>APPRENTICE</t>
  </si>
  <si>
    <t>Axe</t>
  </si>
  <si>
    <t>Pike</t>
  </si>
  <si>
    <t>Halberd</t>
  </si>
  <si>
    <t>Crossbow</t>
  </si>
  <si>
    <t>Light armour</t>
  </si>
  <si>
    <t>Heavy armour</t>
  </si>
  <si>
    <t>Dueling pistol</t>
  </si>
  <si>
    <t>Number</t>
  </si>
  <si>
    <t>BLACKGUARDS</t>
  </si>
  <si>
    <t>HEROES</t>
  </si>
  <si>
    <t>HENCHMEN</t>
  </si>
  <si>
    <t>Number of Heroes</t>
  </si>
  <si>
    <t>Number of Henchmen</t>
  </si>
  <si>
    <t>Gold coins left</t>
  </si>
  <si>
    <t>Gold coins used</t>
  </si>
  <si>
    <t>SUM</t>
  </si>
  <si>
    <t>Cost</t>
  </si>
  <si>
    <t>Number of Men</t>
  </si>
  <si>
    <t>Rating</t>
  </si>
  <si>
    <t>KNIGHT VANGUARD I</t>
  </si>
  <si>
    <t>KNIGHT VANGUARD II</t>
  </si>
  <si>
    <t>SELL-SWORDS I</t>
  </si>
  <si>
    <t>SELL-SWORDS II</t>
  </si>
  <si>
    <t>MARKSMEN I</t>
  </si>
  <si>
    <t>MARKSMEN II</t>
  </si>
  <si>
    <t>NOTES</t>
  </si>
  <si>
    <t>WAGON</t>
  </si>
  <si>
    <t>Merchant Caravan Warband Builder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</si>
</sst>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0"/>
      <color indexed="8"/>
      <name val="Arial"/>
      <family val="2"/>
    </font>
    <font>
      <b/>
      <i/>
      <sz val="1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medium"/>
      <right style="thick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/>
    </xf>
    <xf numFmtId="0" fontId="5" fillId="4" borderId="6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5" fillId="0" borderId="6" xfId="0" applyFont="1" applyBorder="1" applyAlignment="1">
      <alignment horizontal="center"/>
    </xf>
    <xf numFmtId="0" fontId="5" fillId="5" borderId="7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5" fillId="5" borderId="1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8" xfId="0" applyFill="1" applyBorder="1" applyAlignment="1">
      <alignment/>
    </xf>
    <xf numFmtId="0" fontId="5" fillId="4" borderId="7" xfId="0" applyFont="1" applyFill="1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5" borderId="15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5" fillId="4" borderId="6" xfId="0" applyFont="1" applyFill="1" applyBorder="1" applyAlignment="1">
      <alignment horizontal="left"/>
    </xf>
    <xf numFmtId="0" fontId="5" fillId="4" borderId="17" xfId="0" applyFont="1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6" borderId="19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5" fillId="8" borderId="17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14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7" borderId="14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"/>
  <sheetViews>
    <sheetView tabSelected="1" zoomScale="115" zoomScaleNormal="115" workbookViewId="0" topLeftCell="A1">
      <selection activeCell="B7" sqref="B7"/>
    </sheetView>
  </sheetViews>
  <sheetFormatPr defaultColWidth="9.140625" defaultRowHeight="12.75"/>
  <cols>
    <col min="1" max="1" width="33.421875" style="0" customWidth="1"/>
    <col min="2" max="2" width="15.00390625" style="0" customWidth="1"/>
    <col min="6" max="14" width="4.7109375" style="0" customWidth="1"/>
  </cols>
  <sheetData>
    <row r="1" spans="1:14" ht="27" customHeight="1" thickBot="1">
      <c r="A1" s="72" t="s">
        <v>58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6" ht="13.5" thickBot="1">
      <c r="A2" s="61"/>
      <c r="B2" s="62"/>
      <c r="C2" s="1"/>
      <c r="D2" s="1"/>
      <c r="E2" s="1"/>
      <c r="F2" s="1"/>
    </row>
    <row r="3" spans="1:14" ht="13.5" thickBot="1">
      <c r="A3" s="67" t="s">
        <v>49</v>
      </c>
      <c r="B3" s="63">
        <f>B4*5+(A35*20)+(A58*8)+(A81*8)+(A101*8)</f>
        <v>0</v>
      </c>
      <c r="C3" s="1"/>
      <c r="D3" s="78" t="s">
        <v>56</v>
      </c>
      <c r="E3" s="79"/>
      <c r="F3" s="79"/>
      <c r="G3" s="79"/>
      <c r="H3" s="79"/>
      <c r="I3" s="79"/>
      <c r="J3" s="79"/>
      <c r="K3" s="79"/>
      <c r="L3" s="79"/>
      <c r="M3" s="79"/>
      <c r="N3" s="80"/>
    </row>
    <row r="4" spans="1:14" ht="13.5" thickBot="1">
      <c r="A4" s="69" t="s">
        <v>48</v>
      </c>
      <c r="B4" s="3">
        <f>A35+A58+A81+A101+C128+C146+C164+C180+C196</f>
        <v>0</v>
      </c>
      <c r="C4" s="1"/>
      <c r="D4" s="75" t="str">
        <f>IF(B4&lt;3,"Caravan must include minimum of three men!"," ")</f>
        <v>Caravan must include minimum of three men!</v>
      </c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13.5" thickBot="1">
      <c r="A5" s="69" t="s">
        <v>42</v>
      </c>
      <c r="B5" s="3">
        <f>A35+A58+A81+A101+A121</f>
        <v>0</v>
      </c>
      <c r="C5" s="1"/>
      <c r="D5" s="75" t="str">
        <f>IF(B4&gt;12,"Caravan cannot include more than twelve men!"," ")</f>
        <v> </v>
      </c>
      <c r="E5" s="76"/>
      <c r="F5" s="76"/>
      <c r="G5" s="76"/>
      <c r="H5" s="76"/>
      <c r="I5" s="76"/>
      <c r="J5" s="76"/>
      <c r="K5" s="76"/>
      <c r="L5" s="76"/>
      <c r="M5" s="76"/>
      <c r="N5" s="77"/>
    </row>
    <row r="6" spans="1:14" ht="13.5" thickBot="1">
      <c r="A6" s="69" t="s">
        <v>43</v>
      </c>
      <c r="B6" s="3">
        <f>C128+C146+C164+C180+C196</f>
        <v>0</v>
      </c>
      <c r="C6" s="1"/>
      <c r="D6" s="75" t="str">
        <f>IF(B8&gt;600,"You spent too much gold!"," ")</f>
        <v> </v>
      </c>
      <c r="E6" s="76"/>
      <c r="F6" s="76"/>
      <c r="G6" s="76"/>
      <c r="H6" s="76"/>
      <c r="I6" s="76"/>
      <c r="J6" s="76"/>
      <c r="K6" s="76"/>
      <c r="L6" s="76"/>
      <c r="M6" s="76"/>
      <c r="N6" s="77"/>
    </row>
    <row r="7" spans="1:14" ht="13.5" thickBot="1">
      <c r="A7" s="69" t="s">
        <v>44</v>
      </c>
      <c r="B7" s="3">
        <f>600-B8</f>
        <v>600</v>
      </c>
      <c r="C7" s="1"/>
      <c r="D7" s="75" t="str">
        <f>IF(A35=0,"Caravan must include a Merchant!"," ")</f>
        <v>Caravan must include a Merchant!</v>
      </c>
      <c r="E7" s="76"/>
      <c r="F7" s="76"/>
      <c r="G7" s="76"/>
      <c r="H7" s="76"/>
      <c r="I7" s="76"/>
      <c r="J7" s="76"/>
      <c r="K7" s="76"/>
      <c r="L7" s="76"/>
      <c r="M7" s="76"/>
      <c r="N7" s="77"/>
    </row>
    <row r="8" spans="1:14" ht="13.5" thickBot="1">
      <c r="A8" s="69" t="s">
        <v>45</v>
      </c>
      <c r="B8" s="3">
        <f>D34+D57+D80+D100+D120+D143+D161+D177+D193+D208+(J23*L23)</f>
        <v>0</v>
      </c>
      <c r="C8" s="1"/>
      <c r="D8" s="75" t="str">
        <f>IF((C164+C180)&gt;5,"Caravan cannot include more than five Marksmen!"," ")</f>
        <v> </v>
      </c>
      <c r="E8" s="76"/>
      <c r="F8" s="76"/>
      <c r="G8" s="76"/>
      <c r="H8" s="76"/>
      <c r="I8" s="76"/>
      <c r="J8" s="76"/>
      <c r="K8" s="76"/>
      <c r="L8" s="76"/>
      <c r="M8" s="76"/>
      <c r="N8" s="77"/>
    </row>
    <row r="9" spans="2:14" ht="13.5" thickBot="1">
      <c r="B9" s="1"/>
      <c r="C9" s="1"/>
      <c r="D9" s="75" t="str">
        <f>IF(C196&gt;3,"Caravan cannot include more than three Blackguards!"," ")</f>
        <v> </v>
      </c>
      <c r="E9" s="76"/>
      <c r="F9" s="76"/>
      <c r="G9" s="76"/>
      <c r="H9" s="76"/>
      <c r="I9" s="76"/>
      <c r="J9" s="76"/>
      <c r="K9" s="76"/>
      <c r="L9" s="76"/>
      <c r="M9" s="76"/>
      <c r="N9" s="77"/>
    </row>
    <row r="10" spans="2:14" ht="13.5" thickBot="1">
      <c r="B10" s="1"/>
      <c r="C10" s="1"/>
      <c r="D10" s="75" t="str">
        <f>IF(L23&lt;=0,"Caravan must include one Wagon!"," ")</f>
        <v>Caravan must include one Wagon!</v>
      </c>
      <c r="E10" s="76"/>
      <c r="F10" s="76"/>
      <c r="G10" s="76"/>
      <c r="H10" s="76"/>
      <c r="I10" s="76"/>
      <c r="J10" s="76"/>
      <c r="K10" s="76"/>
      <c r="L10" s="76"/>
      <c r="M10" s="76"/>
      <c r="N10" s="77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1"/>
      <c r="E12" s="1"/>
      <c r="F12" s="1"/>
    </row>
    <row r="13" spans="2:6" ht="12.75">
      <c r="B13" s="1"/>
      <c r="C13" s="1"/>
      <c r="D13" s="1"/>
      <c r="E13" s="1"/>
      <c r="F13" s="1"/>
    </row>
    <row r="14" spans="1:14" ht="12.75">
      <c r="A14" s="4"/>
      <c r="B14" s="5"/>
      <c r="C14" s="5"/>
      <c r="D14" s="5"/>
      <c r="E14" s="5"/>
      <c r="F14" s="5"/>
      <c r="G14" s="4"/>
      <c r="H14" s="4"/>
      <c r="I14" s="4"/>
      <c r="J14" s="4"/>
      <c r="K14" s="4"/>
      <c r="L14" s="4"/>
      <c r="M14" s="4"/>
      <c r="N14" s="4"/>
    </row>
    <row r="15" spans="1:14" ht="21.75" customHeight="1">
      <c r="A15" s="88" t="s">
        <v>40</v>
      </c>
      <c r="B15" s="89"/>
      <c r="C15" s="89"/>
      <c r="D15" s="89"/>
      <c r="E15" s="5"/>
      <c r="F15" s="5"/>
      <c r="G15" s="4"/>
      <c r="H15" s="4"/>
      <c r="I15" s="4"/>
      <c r="J15" s="4"/>
      <c r="K15" s="4"/>
      <c r="L15" s="4"/>
      <c r="M15" s="4"/>
      <c r="N15" s="4"/>
    </row>
    <row r="16" spans="1:14" ht="14.25" customHeight="1" thickBot="1">
      <c r="A16" s="71"/>
      <c r="B16" s="71"/>
      <c r="C16" s="71"/>
      <c r="D16" s="71"/>
      <c r="E16" s="5"/>
      <c r="F16" s="5"/>
      <c r="G16" s="4"/>
      <c r="H16" s="4"/>
      <c r="I16" s="4"/>
      <c r="J16" s="4"/>
      <c r="K16" s="4"/>
      <c r="L16" s="4"/>
      <c r="M16" s="4"/>
      <c r="N16" s="4"/>
    </row>
    <row r="17" spans="1:14" ht="13.5" thickBot="1">
      <c r="A17" s="14" t="s">
        <v>0</v>
      </c>
      <c r="B17" s="84" t="s">
        <v>47</v>
      </c>
      <c r="C17" s="85"/>
      <c r="D17" s="65">
        <v>50</v>
      </c>
      <c r="E17" s="1"/>
      <c r="F17" s="6" t="s">
        <v>1</v>
      </c>
      <c r="G17" s="60" t="s">
        <v>2</v>
      </c>
      <c r="H17" s="60" t="s">
        <v>3</v>
      </c>
      <c r="I17" s="8" t="s">
        <v>4</v>
      </c>
      <c r="J17" s="8" t="s">
        <v>5</v>
      </c>
      <c r="K17" s="8" t="s">
        <v>9</v>
      </c>
      <c r="L17" s="8" t="s">
        <v>6</v>
      </c>
      <c r="M17" s="8" t="s">
        <v>7</v>
      </c>
      <c r="N17" s="9" t="s">
        <v>8</v>
      </c>
    </row>
    <row r="18" spans="1:14" ht="13.5" thickBot="1">
      <c r="A18" s="15" t="s">
        <v>22</v>
      </c>
      <c r="B18" s="16" t="s">
        <v>23</v>
      </c>
      <c r="C18" s="16" t="s">
        <v>25</v>
      </c>
      <c r="D18" s="16" t="s">
        <v>24</v>
      </c>
      <c r="E18" s="1"/>
      <c r="F18" s="56">
        <v>4</v>
      </c>
      <c r="G18" s="57">
        <v>2</v>
      </c>
      <c r="H18" s="58">
        <v>3</v>
      </c>
      <c r="I18" s="57">
        <v>3</v>
      </c>
      <c r="J18" s="57">
        <v>3</v>
      </c>
      <c r="K18" s="57">
        <v>1</v>
      </c>
      <c r="L18" s="57">
        <v>3</v>
      </c>
      <c r="M18" s="57">
        <v>1</v>
      </c>
      <c r="N18" s="59">
        <v>8</v>
      </c>
    </row>
    <row r="19" spans="1:6" ht="12.75">
      <c r="A19" s="18" t="s">
        <v>13</v>
      </c>
      <c r="B19" s="19">
        <v>2</v>
      </c>
      <c r="C19" s="19"/>
      <c r="D19" s="20">
        <f aca="true" t="shared" si="0" ref="D19:D33">B19*C19</f>
        <v>0</v>
      </c>
      <c r="E19" s="1"/>
      <c r="F19" s="1"/>
    </row>
    <row r="20" spans="1:6" ht="12.75">
      <c r="A20" s="21" t="s">
        <v>12</v>
      </c>
      <c r="B20" s="13">
        <v>3</v>
      </c>
      <c r="C20" s="13"/>
      <c r="D20" s="22">
        <f>B20*C20</f>
        <v>0</v>
      </c>
      <c r="E20" s="1"/>
      <c r="F20" s="1"/>
    </row>
    <row r="21" spans="1:6" ht="13.5" thickBot="1">
      <c r="A21" s="21" t="s">
        <v>11</v>
      </c>
      <c r="B21" s="13">
        <v>10</v>
      </c>
      <c r="C21" s="13"/>
      <c r="D21" s="22">
        <f>B21*C21</f>
        <v>0</v>
      </c>
      <c r="E21" s="1"/>
      <c r="F21" s="1"/>
    </row>
    <row r="22" spans="1:13" ht="13.5" thickBot="1">
      <c r="A22" s="26" t="s">
        <v>10</v>
      </c>
      <c r="B22" s="24">
        <v>15</v>
      </c>
      <c r="C22" s="24"/>
      <c r="D22" s="25">
        <f t="shared" si="0"/>
        <v>0</v>
      </c>
      <c r="E22" s="1"/>
      <c r="F22" s="1"/>
      <c r="J22" s="84" t="s">
        <v>47</v>
      </c>
      <c r="K22" s="90"/>
      <c r="L22" s="84" t="s">
        <v>25</v>
      </c>
      <c r="M22" s="85"/>
    </row>
    <row r="23" spans="1:13" ht="13.5" thickBot="1">
      <c r="A23" s="42" t="s">
        <v>21</v>
      </c>
      <c r="B23" s="43"/>
      <c r="C23" s="28"/>
      <c r="D23" s="28"/>
      <c r="E23" s="1"/>
      <c r="F23" s="81" t="s">
        <v>57</v>
      </c>
      <c r="G23" s="82"/>
      <c r="H23" s="82"/>
      <c r="I23" s="83"/>
      <c r="J23" s="86">
        <v>180</v>
      </c>
      <c r="K23" s="87"/>
      <c r="L23" s="86"/>
      <c r="M23" s="87"/>
    </row>
    <row r="24" spans="1:6" ht="12.75">
      <c r="A24" s="18" t="s">
        <v>14</v>
      </c>
      <c r="B24" s="19">
        <v>15</v>
      </c>
      <c r="C24" s="19"/>
      <c r="D24" s="20">
        <f t="shared" si="0"/>
        <v>0</v>
      </c>
      <c r="E24" s="1"/>
      <c r="F24" s="1"/>
    </row>
    <row r="25" spans="1:6" ht="13.5" thickBot="1">
      <c r="A25" s="26" t="s">
        <v>37</v>
      </c>
      <c r="B25" s="24">
        <v>30</v>
      </c>
      <c r="C25" s="24"/>
      <c r="D25" s="25">
        <f t="shared" si="0"/>
        <v>0</v>
      </c>
      <c r="E25" s="1"/>
      <c r="F25" s="1"/>
    </row>
    <row r="26" spans="1:6" ht="13.5" thickBot="1">
      <c r="A26" s="42" t="s">
        <v>20</v>
      </c>
      <c r="B26" s="43"/>
      <c r="C26" s="28"/>
      <c r="D26" s="28"/>
      <c r="E26" s="1"/>
      <c r="F26" s="1"/>
    </row>
    <row r="27" spans="1:6" ht="12.75">
      <c r="A27" s="18" t="s">
        <v>35</v>
      </c>
      <c r="B27" s="19">
        <v>20</v>
      </c>
      <c r="C27" s="19"/>
      <c r="D27" s="20">
        <f t="shared" si="0"/>
        <v>0</v>
      </c>
      <c r="E27" s="1"/>
      <c r="F27" s="1"/>
    </row>
    <row r="28" spans="1:6" ht="12.75">
      <c r="A28" s="21" t="s">
        <v>36</v>
      </c>
      <c r="B28" s="13">
        <v>50</v>
      </c>
      <c r="C28" s="13"/>
      <c r="D28" s="22">
        <f t="shared" si="0"/>
        <v>0</v>
      </c>
      <c r="E28" s="1"/>
      <c r="F28" s="1"/>
    </row>
    <row r="29" spans="1:6" ht="12.75">
      <c r="A29" s="21" t="s">
        <v>15</v>
      </c>
      <c r="B29" s="13">
        <v>5</v>
      </c>
      <c r="C29" s="13"/>
      <c r="D29" s="22">
        <f t="shared" si="0"/>
        <v>0</v>
      </c>
      <c r="E29" s="1"/>
      <c r="F29" s="1"/>
    </row>
    <row r="30" spans="1:6" ht="13.5" thickBot="1">
      <c r="A30" s="23" t="s">
        <v>16</v>
      </c>
      <c r="B30" s="24">
        <v>10</v>
      </c>
      <c r="C30" s="24"/>
      <c r="D30" s="25">
        <f t="shared" si="0"/>
        <v>0</v>
      </c>
      <c r="E30" s="1"/>
      <c r="F30" s="1"/>
    </row>
    <row r="31" spans="1:6" ht="13.5" thickBot="1">
      <c r="A31" s="27" t="s">
        <v>17</v>
      </c>
      <c r="B31" s="28"/>
      <c r="C31" s="28"/>
      <c r="D31" s="28"/>
      <c r="E31" s="1"/>
      <c r="F31" s="1"/>
    </row>
    <row r="32" spans="1:6" ht="12.75">
      <c r="A32" s="29" t="s">
        <v>18</v>
      </c>
      <c r="B32" s="19">
        <v>40</v>
      </c>
      <c r="C32" s="19"/>
      <c r="D32" s="20">
        <f t="shared" si="0"/>
        <v>0</v>
      </c>
      <c r="E32" s="1"/>
      <c r="F32" s="1"/>
    </row>
    <row r="33" spans="1:6" ht="13.5" thickBot="1">
      <c r="A33" s="30" t="s">
        <v>19</v>
      </c>
      <c r="B33" s="13">
        <v>40</v>
      </c>
      <c r="C33" s="13"/>
      <c r="D33" s="22">
        <f t="shared" si="0"/>
        <v>0</v>
      </c>
      <c r="E33" s="1"/>
      <c r="F33" s="1"/>
    </row>
    <row r="34" spans="3:6" ht="13.5" thickBot="1">
      <c r="C34" s="67" t="s">
        <v>46</v>
      </c>
      <c r="D34" s="68">
        <f>A35*(D17+D19+D20+D21+D22+D24+D25+D27+D28+D29+D30+D32+D33)</f>
        <v>0</v>
      </c>
      <c r="E34" s="1"/>
      <c r="F34" s="1"/>
    </row>
    <row r="35" spans="1:6" ht="12.75">
      <c r="A35">
        <f>IF((C19+C20+C21+C22+C24+C25+C27+C28+C29+C30+C32+C33)&gt;0,1,0)</f>
        <v>0</v>
      </c>
      <c r="C35" s="1"/>
      <c r="D35" s="1"/>
      <c r="E35" s="1"/>
      <c r="F35" s="1"/>
    </row>
    <row r="36" spans="1:6" ht="13.5" thickBot="1">
      <c r="A36" s="4"/>
      <c r="B36" s="5"/>
      <c r="C36" s="5"/>
      <c r="D36" s="5"/>
      <c r="E36" s="1"/>
      <c r="F36" s="1"/>
    </row>
    <row r="37" spans="1:14" ht="13.5" thickBot="1">
      <c r="A37" s="31" t="s">
        <v>50</v>
      </c>
      <c r="B37" s="84" t="s">
        <v>47</v>
      </c>
      <c r="C37" s="85"/>
      <c r="D37" s="66">
        <v>45</v>
      </c>
      <c r="E37" s="5"/>
      <c r="F37" s="5"/>
      <c r="G37" s="4"/>
      <c r="H37" s="4"/>
      <c r="I37" s="4"/>
      <c r="J37" s="4"/>
      <c r="K37" s="4"/>
      <c r="L37" s="4"/>
      <c r="M37" s="4"/>
      <c r="N37" s="4"/>
    </row>
    <row r="38" spans="1:14" ht="13.5" thickBot="1">
      <c r="A38" s="15" t="s">
        <v>22</v>
      </c>
      <c r="B38" s="16" t="s">
        <v>23</v>
      </c>
      <c r="C38" s="16" t="s">
        <v>25</v>
      </c>
      <c r="D38" s="32" t="s">
        <v>24</v>
      </c>
      <c r="E38" s="1"/>
      <c r="F38" s="6" t="s">
        <v>1</v>
      </c>
      <c r="G38" s="60" t="s">
        <v>2</v>
      </c>
      <c r="H38" s="60" t="s">
        <v>3</v>
      </c>
      <c r="I38" s="8" t="s">
        <v>4</v>
      </c>
      <c r="J38" s="8" t="s">
        <v>5</v>
      </c>
      <c r="K38" s="8" t="s">
        <v>9</v>
      </c>
      <c r="L38" s="8" t="s">
        <v>6</v>
      </c>
      <c r="M38" s="8" t="s">
        <v>7</v>
      </c>
      <c r="N38" s="9" t="s">
        <v>8</v>
      </c>
    </row>
    <row r="39" spans="1:14" ht="13.5" thickBot="1">
      <c r="A39" s="34" t="s">
        <v>13</v>
      </c>
      <c r="B39" s="35">
        <v>2</v>
      </c>
      <c r="C39" s="35"/>
      <c r="D39" s="36">
        <f aca="true" t="shared" si="1" ref="D39:D45">B39*C39</f>
        <v>0</v>
      </c>
      <c r="E39" s="1"/>
      <c r="F39" s="56">
        <v>4</v>
      </c>
      <c r="G39" s="57">
        <v>4</v>
      </c>
      <c r="H39" s="58">
        <v>3</v>
      </c>
      <c r="I39" s="57">
        <v>3</v>
      </c>
      <c r="J39" s="57">
        <v>3</v>
      </c>
      <c r="K39" s="57">
        <v>1</v>
      </c>
      <c r="L39" s="57">
        <v>4</v>
      </c>
      <c r="M39" s="57">
        <v>1</v>
      </c>
      <c r="N39" s="59">
        <v>7</v>
      </c>
    </row>
    <row r="40" spans="1:6" ht="12.75">
      <c r="A40" s="37" t="s">
        <v>26</v>
      </c>
      <c r="B40" s="33">
        <v>3</v>
      </c>
      <c r="C40" s="33"/>
      <c r="D40" s="38">
        <f t="shared" si="1"/>
        <v>0</v>
      </c>
      <c r="E40" s="1"/>
      <c r="F40" s="1"/>
    </row>
    <row r="41" spans="1:6" ht="12.75">
      <c r="A41" s="37" t="s">
        <v>12</v>
      </c>
      <c r="B41" s="33">
        <v>3</v>
      </c>
      <c r="C41" s="33"/>
      <c r="D41" s="38">
        <f t="shared" si="1"/>
        <v>0</v>
      </c>
      <c r="E41" s="1"/>
      <c r="F41" s="1"/>
    </row>
    <row r="42" spans="1:6" ht="12.75">
      <c r="A42" s="37" t="s">
        <v>11</v>
      </c>
      <c r="B42" s="33">
        <v>10</v>
      </c>
      <c r="C42" s="33"/>
      <c r="D42" s="38">
        <f t="shared" si="1"/>
        <v>0</v>
      </c>
      <c r="E42" s="1"/>
      <c r="F42" s="1"/>
    </row>
    <row r="43" spans="1:6" ht="12.75">
      <c r="A43" s="37" t="s">
        <v>10</v>
      </c>
      <c r="B43" s="33">
        <v>15</v>
      </c>
      <c r="C43" s="33"/>
      <c r="D43" s="38">
        <f t="shared" si="1"/>
        <v>0</v>
      </c>
      <c r="E43" s="1"/>
      <c r="F43" s="1"/>
    </row>
    <row r="44" spans="1:6" ht="12.75">
      <c r="A44" s="37" t="s">
        <v>27</v>
      </c>
      <c r="B44" s="33">
        <v>15</v>
      </c>
      <c r="C44" s="33"/>
      <c r="D44" s="38">
        <f t="shared" si="1"/>
        <v>0</v>
      </c>
      <c r="E44" s="1"/>
      <c r="F44" s="1"/>
    </row>
    <row r="45" spans="1:6" ht="13.5" thickBot="1">
      <c r="A45" s="39" t="s">
        <v>28</v>
      </c>
      <c r="B45" s="40">
        <v>20</v>
      </c>
      <c r="C45" s="40"/>
      <c r="D45" s="41">
        <f t="shared" si="1"/>
        <v>0</v>
      </c>
      <c r="E45" s="1"/>
      <c r="F45" s="1"/>
    </row>
    <row r="46" spans="1:6" ht="13.5" thickBot="1">
      <c r="A46" s="27" t="s">
        <v>21</v>
      </c>
      <c r="B46" s="28"/>
      <c r="C46" s="28"/>
      <c r="D46" s="28"/>
      <c r="E46" s="1"/>
      <c r="F46" s="1"/>
    </row>
    <row r="47" spans="1:6" ht="12.75">
      <c r="A47" s="34" t="s">
        <v>14</v>
      </c>
      <c r="B47" s="35">
        <v>15</v>
      </c>
      <c r="C47" s="35"/>
      <c r="D47" s="36">
        <f>B47*C47</f>
        <v>0</v>
      </c>
      <c r="E47" s="1"/>
      <c r="F47" s="1"/>
    </row>
    <row r="48" spans="1:6" ht="13.5" thickBot="1">
      <c r="A48" s="39" t="s">
        <v>37</v>
      </c>
      <c r="B48" s="40">
        <v>30</v>
      </c>
      <c r="C48" s="40"/>
      <c r="D48" s="41">
        <f>B48*C48</f>
        <v>0</v>
      </c>
      <c r="E48" s="1"/>
      <c r="F48" s="1"/>
    </row>
    <row r="49" spans="1:6" ht="13.5" thickBot="1">
      <c r="A49" s="27" t="s">
        <v>20</v>
      </c>
      <c r="B49" s="28"/>
      <c r="C49" s="28"/>
      <c r="D49" s="28"/>
      <c r="E49" s="1"/>
      <c r="F49" s="1"/>
    </row>
    <row r="50" spans="1:6" ht="12.75">
      <c r="A50" s="34" t="s">
        <v>35</v>
      </c>
      <c r="B50" s="35">
        <v>20</v>
      </c>
      <c r="C50" s="35"/>
      <c r="D50" s="36">
        <f>B50*C50</f>
        <v>0</v>
      </c>
      <c r="E50" s="1"/>
      <c r="F50" s="1"/>
    </row>
    <row r="51" spans="1:6" ht="12.75">
      <c r="A51" s="37" t="s">
        <v>36</v>
      </c>
      <c r="B51" s="33">
        <v>50</v>
      </c>
      <c r="C51" s="33"/>
      <c r="D51" s="38">
        <f>B51*C51</f>
        <v>0</v>
      </c>
      <c r="E51" s="1"/>
      <c r="F51" s="1"/>
    </row>
    <row r="52" spans="1:6" ht="12.75">
      <c r="A52" s="37" t="s">
        <v>15</v>
      </c>
      <c r="B52" s="33">
        <v>5</v>
      </c>
      <c r="C52" s="33"/>
      <c r="D52" s="38">
        <f>B52*C52</f>
        <v>0</v>
      </c>
      <c r="E52" s="1"/>
      <c r="F52" s="1"/>
    </row>
    <row r="53" spans="1:6" ht="13.5" thickBot="1">
      <c r="A53" s="44" t="s">
        <v>16</v>
      </c>
      <c r="B53" s="40">
        <v>10</v>
      </c>
      <c r="C53" s="40"/>
      <c r="D53" s="41">
        <f>B53*C53</f>
        <v>0</v>
      </c>
      <c r="E53" s="1"/>
      <c r="F53" s="1"/>
    </row>
    <row r="54" spans="1:6" ht="13.5" thickBot="1">
      <c r="A54" s="27" t="s">
        <v>17</v>
      </c>
      <c r="B54" s="28"/>
      <c r="C54" s="28"/>
      <c r="D54" s="28"/>
      <c r="E54" s="1"/>
      <c r="F54" s="1"/>
    </row>
    <row r="55" spans="1:6" ht="12.75">
      <c r="A55" s="29" t="s">
        <v>18</v>
      </c>
      <c r="B55" s="19">
        <v>40</v>
      </c>
      <c r="C55" s="19"/>
      <c r="D55" s="20">
        <f>B55*C55</f>
        <v>0</v>
      </c>
      <c r="E55" s="1"/>
      <c r="F55" s="1"/>
    </row>
    <row r="56" spans="1:6" ht="13.5" thickBot="1">
      <c r="A56" s="23" t="s">
        <v>19</v>
      </c>
      <c r="B56" s="24">
        <v>40</v>
      </c>
      <c r="C56" s="24"/>
      <c r="D56" s="25">
        <f>B56*C56</f>
        <v>0</v>
      </c>
      <c r="E56" s="1"/>
      <c r="F56" s="1"/>
    </row>
    <row r="57" spans="3:6" ht="13.5" thickBot="1">
      <c r="C57" s="67" t="s">
        <v>46</v>
      </c>
      <c r="D57" s="68">
        <f>A58*(D37+D39+D40+D41+D42+D43+D44+D45+D47+D48+D50+D51+D52+D53+D55+D56)</f>
        <v>0</v>
      </c>
      <c r="E57" s="1"/>
      <c r="F57" s="1"/>
    </row>
    <row r="58" spans="1:6" ht="12.75">
      <c r="A58">
        <f>IF((C39+C40+C41+C42+C43+C44+C45+C47+C48+C50+C51+C52+C53+C55+C56)&gt;0,1,0)</f>
        <v>0</v>
      </c>
      <c r="C58" s="1"/>
      <c r="D58" s="1"/>
      <c r="E58" s="1"/>
      <c r="F58" s="1"/>
    </row>
    <row r="59" spans="1:6" ht="13.5" thickBot="1">
      <c r="A59" s="4"/>
      <c r="B59" s="5"/>
      <c r="C59" s="5"/>
      <c r="D59" s="5"/>
      <c r="E59" s="1"/>
      <c r="F59" s="1"/>
    </row>
    <row r="60" spans="1:14" ht="13.5" thickBot="1">
      <c r="A60" s="14" t="s">
        <v>51</v>
      </c>
      <c r="B60" s="84" t="s">
        <v>47</v>
      </c>
      <c r="C60" s="85"/>
      <c r="D60" s="66">
        <v>45</v>
      </c>
      <c r="E60" s="5"/>
      <c r="F60" s="5"/>
      <c r="G60" s="4"/>
      <c r="H60" s="4"/>
      <c r="I60" s="4"/>
      <c r="J60" s="4"/>
      <c r="K60" s="4"/>
      <c r="L60" s="4"/>
      <c r="M60" s="4"/>
      <c r="N60" s="4"/>
    </row>
    <row r="61" spans="1:14" ht="13.5" thickBot="1">
      <c r="A61" s="15" t="s">
        <v>22</v>
      </c>
      <c r="B61" s="16" t="s">
        <v>23</v>
      </c>
      <c r="C61" s="16" t="s">
        <v>25</v>
      </c>
      <c r="D61" s="32" t="s">
        <v>24</v>
      </c>
      <c r="E61" s="1"/>
      <c r="F61" s="6" t="s">
        <v>1</v>
      </c>
      <c r="G61" s="60" t="s">
        <v>2</v>
      </c>
      <c r="H61" s="60" t="s">
        <v>3</v>
      </c>
      <c r="I61" s="8" t="s">
        <v>4</v>
      </c>
      <c r="J61" s="8" t="s">
        <v>5</v>
      </c>
      <c r="K61" s="8" t="s">
        <v>9</v>
      </c>
      <c r="L61" s="8" t="s">
        <v>6</v>
      </c>
      <c r="M61" s="8" t="s">
        <v>7</v>
      </c>
      <c r="N61" s="9" t="s">
        <v>8</v>
      </c>
    </row>
    <row r="62" spans="1:14" ht="13.5" thickBot="1">
      <c r="A62" s="34" t="s">
        <v>13</v>
      </c>
      <c r="B62" s="35">
        <v>2</v>
      </c>
      <c r="C62" s="35"/>
      <c r="D62" s="36">
        <f aca="true" t="shared" si="2" ref="D62:D68">B62*C62</f>
        <v>0</v>
      </c>
      <c r="E62" s="1"/>
      <c r="F62" s="56">
        <v>4</v>
      </c>
      <c r="G62" s="57">
        <v>4</v>
      </c>
      <c r="H62" s="58">
        <v>3</v>
      </c>
      <c r="I62" s="57">
        <v>3</v>
      </c>
      <c r="J62" s="57">
        <v>3</v>
      </c>
      <c r="K62" s="57">
        <v>1</v>
      </c>
      <c r="L62" s="57">
        <v>4</v>
      </c>
      <c r="M62" s="57">
        <v>1</v>
      </c>
      <c r="N62" s="59">
        <v>7</v>
      </c>
    </row>
    <row r="63" spans="1:6" ht="12.75">
      <c r="A63" s="37" t="s">
        <v>26</v>
      </c>
      <c r="B63" s="33">
        <v>3</v>
      </c>
      <c r="C63" s="33"/>
      <c r="D63" s="38">
        <f t="shared" si="2"/>
        <v>0</v>
      </c>
      <c r="E63" s="1"/>
      <c r="F63" s="1"/>
    </row>
    <row r="64" spans="1:6" ht="12.75">
      <c r="A64" s="37" t="s">
        <v>12</v>
      </c>
      <c r="B64" s="33">
        <v>3</v>
      </c>
      <c r="C64" s="33"/>
      <c r="D64" s="38">
        <f t="shared" si="2"/>
        <v>0</v>
      </c>
      <c r="E64" s="1"/>
      <c r="F64" s="1"/>
    </row>
    <row r="65" spans="1:6" ht="12.75">
      <c r="A65" s="37" t="s">
        <v>11</v>
      </c>
      <c r="B65" s="33">
        <v>10</v>
      </c>
      <c r="C65" s="33"/>
      <c r="D65" s="38">
        <f t="shared" si="2"/>
        <v>0</v>
      </c>
      <c r="E65" s="1"/>
      <c r="F65" s="1"/>
    </row>
    <row r="66" spans="1:6" ht="12.75">
      <c r="A66" s="37" t="s">
        <v>10</v>
      </c>
      <c r="B66" s="33">
        <v>15</v>
      </c>
      <c r="C66" s="33"/>
      <c r="D66" s="38">
        <f t="shared" si="2"/>
        <v>0</v>
      </c>
      <c r="E66" s="1"/>
      <c r="F66" s="1"/>
    </row>
    <row r="67" spans="1:6" ht="12.75">
      <c r="A67" s="37" t="s">
        <v>27</v>
      </c>
      <c r="B67" s="33">
        <v>15</v>
      </c>
      <c r="C67" s="33"/>
      <c r="D67" s="38">
        <f t="shared" si="2"/>
        <v>0</v>
      </c>
      <c r="E67" s="1"/>
      <c r="F67" s="1"/>
    </row>
    <row r="68" spans="1:6" ht="13.5" thickBot="1">
      <c r="A68" s="39" t="s">
        <v>28</v>
      </c>
      <c r="B68" s="40">
        <v>20</v>
      </c>
      <c r="C68" s="40"/>
      <c r="D68" s="41">
        <f t="shared" si="2"/>
        <v>0</v>
      </c>
      <c r="E68" s="1"/>
      <c r="F68" s="1"/>
    </row>
    <row r="69" spans="1:6" ht="13.5" thickBot="1">
      <c r="A69" s="27" t="s">
        <v>21</v>
      </c>
      <c r="B69" s="28"/>
      <c r="C69" s="28"/>
      <c r="D69" s="28"/>
      <c r="E69" s="1"/>
      <c r="F69" s="1"/>
    </row>
    <row r="70" spans="1:6" ht="12.75">
      <c r="A70" s="34" t="s">
        <v>14</v>
      </c>
      <c r="B70" s="35">
        <v>15</v>
      </c>
      <c r="C70" s="35"/>
      <c r="D70" s="36">
        <f>B70*C70</f>
        <v>0</v>
      </c>
      <c r="E70" s="1"/>
      <c r="F70" s="1"/>
    </row>
    <row r="71" spans="1:6" ht="13.5" thickBot="1">
      <c r="A71" s="39" t="s">
        <v>37</v>
      </c>
      <c r="B71" s="40">
        <v>30</v>
      </c>
      <c r="C71" s="40"/>
      <c r="D71" s="41">
        <f>B71*C71</f>
        <v>0</v>
      </c>
      <c r="E71" s="1"/>
      <c r="F71" s="1"/>
    </row>
    <row r="72" spans="1:6" ht="13.5" thickBot="1">
      <c r="A72" s="27" t="s">
        <v>20</v>
      </c>
      <c r="B72" s="28"/>
      <c r="C72" s="28"/>
      <c r="D72" s="28"/>
      <c r="E72" s="1"/>
      <c r="F72" s="1"/>
    </row>
    <row r="73" spans="1:6" ht="12.75">
      <c r="A73" s="18" t="s">
        <v>35</v>
      </c>
      <c r="B73" s="35">
        <v>20</v>
      </c>
      <c r="C73" s="35"/>
      <c r="D73" s="36">
        <f>B73*C73</f>
        <v>0</v>
      </c>
      <c r="E73" s="1"/>
      <c r="F73" s="1"/>
    </row>
    <row r="74" spans="1:6" ht="12.75">
      <c r="A74" s="21" t="s">
        <v>36</v>
      </c>
      <c r="B74" s="33">
        <v>50</v>
      </c>
      <c r="C74" s="33"/>
      <c r="D74" s="38">
        <f>B74*C74</f>
        <v>0</v>
      </c>
      <c r="E74" s="1"/>
      <c r="F74" s="1"/>
    </row>
    <row r="75" spans="1:6" ht="12.75">
      <c r="A75" s="37" t="s">
        <v>15</v>
      </c>
      <c r="B75" s="33">
        <v>5</v>
      </c>
      <c r="C75" s="33"/>
      <c r="D75" s="38">
        <f>B75*C75</f>
        <v>0</v>
      </c>
      <c r="E75" s="1"/>
      <c r="F75" s="1"/>
    </row>
    <row r="76" spans="1:6" ht="13.5" thickBot="1">
      <c r="A76" s="44" t="s">
        <v>16</v>
      </c>
      <c r="B76" s="40">
        <v>10</v>
      </c>
      <c r="C76" s="40"/>
      <c r="D76" s="41">
        <f>B76*C76</f>
        <v>0</v>
      </c>
      <c r="E76" s="1"/>
      <c r="F76" s="1"/>
    </row>
    <row r="77" spans="1:6" ht="13.5" thickBot="1">
      <c r="A77" s="27" t="s">
        <v>17</v>
      </c>
      <c r="B77" s="28"/>
      <c r="C77" s="28"/>
      <c r="D77" s="28"/>
      <c r="E77" s="1"/>
      <c r="F77" s="1"/>
    </row>
    <row r="78" spans="1:6" ht="12.75">
      <c r="A78" s="29" t="s">
        <v>18</v>
      </c>
      <c r="B78" s="19">
        <v>40</v>
      </c>
      <c r="C78" s="19"/>
      <c r="D78" s="20">
        <f>B78*C78</f>
        <v>0</v>
      </c>
      <c r="E78" s="1"/>
      <c r="F78" s="1"/>
    </row>
    <row r="79" spans="1:6" ht="13.5" thickBot="1">
      <c r="A79" s="23" t="s">
        <v>19</v>
      </c>
      <c r="B79" s="24">
        <v>40</v>
      </c>
      <c r="C79" s="24"/>
      <c r="D79" s="25">
        <f>B79*C79</f>
        <v>0</v>
      </c>
      <c r="E79" s="1"/>
      <c r="F79" s="1"/>
    </row>
    <row r="80" spans="1:6" ht="13.5" thickBot="1">
      <c r="A80" s="10"/>
      <c r="C80" s="67" t="s">
        <v>46</v>
      </c>
      <c r="D80" s="68">
        <f>A81*(D60+D62+D63+D64+D65+D66+D67+D68+D70+D71+D73+D74+D75+D76+D78+D79)</f>
        <v>0</v>
      </c>
      <c r="E80" s="1"/>
      <c r="F80" s="1"/>
    </row>
    <row r="81" spans="1:6" ht="12.75">
      <c r="A81">
        <f>IF((C62+C63+C64+C65+C66+C67+C68+C70+C71+C73+C74+C75+C76+C78+C79)&gt;0,1,0)</f>
        <v>0</v>
      </c>
      <c r="C81" s="1"/>
      <c r="D81" s="1"/>
      <c r="E81" s="1"/>
      <c r="F81" s="1"/>
    </row>
    <row r="82" spans="1:6" ht="13.5" thickBot="1">
      <c r="A82" s="4"/>
      <c r="B82" s="5"/>
      <c r="C82" s="5"/>
      <c r="D82" s="5"/>
      <c r="E82" s="1"/>
      <c r="F82" s="1"/>
    </row>
    <row r="83" spans="1:14" ht="13.5" thickBot="1">
      <c r="A83" s="14" t="s">
        <v>29</v>
      </c>
      <c r="B83" s="84" t="s">
        <v>47</v>
      </c>
      <c r="C83" s="85"/>
      <c r="D83" s="66">
        <v>40</v>
      </c>
      <c r="E83" s="5"/>
      <c r="F83" s="5"/>
      <c r="G83" s="4"/>
      <c r="H83" s="4"/>
      <c r="I83" s="4"/>
      <c r="J83" s="4"/>
      <c r="K83" s="4"/>
      <c r="L83" s="4"/>
      <c r="M83" s="4"/>
      <c r="N83" s="4"/>
    </row>
    <row r="84" spans="1:14" ht="13.5" thickBot="1">
      <c r="A84" s="15" t="s">
        <v>22</v>
      </c>
      <c r="B84" s="16" t="s">
        <v>23</v>
      </c>
      <c r="C84" s="16" t="s">
        <v>25</v>
      </c>
      <c r="D84" s="16" t="s">
        <v>24</v>
      </c>
      <c r="E84" s="1"/>
      <c r="F84" s="6" t="s">
        <v>1</v>
      </c>
      <c r="G84" s="7" t="s">
        <v>2</v>
      </c>
      <c r="H84" s="7" t="s">
        <v>3</v>
      </c>
      <c r="I84" s="8" t="s">
        <v>4</v>
      </c>
      <c r="J84" s="8" t="s">
        <v>5</v>
      </c>
      <c r="K84" s="8" t="s">
        <v>9</v>
      </c>
      <c r="L84" s="8" t="s">
        <v>6</v>
      </c>
      <c r="M84" s="8" t="s">
        <v>7</v>
      </c>
      <c r="N84" s="9" t="s">
        <v>8</v>
      </c>
    </row>
    <row r="85" spans="1:14" ht="13.5" thickBot="1">
      <c r="A85" s="18" t="s">
        <v>13</v>
      </c>
      <c r="B85" s="19">
        <v>2</v>
      </c>
      <c r="C85" s="19"/>
      <c r="D85" s="20">
        <f>B85*C85</f>
        <v>0</v>
      </c>
      <c r="E85" s="1"/>
      <c r="F85" s="56">
        <v>4</v>
      </c>
      <c r="G85" s="57">
        <v>2</v>
      </c>
      <c r="H85" s="58">
        <v>2</v>
      </c>
      <c r="I85" s="57">
        <v>3</v>
      </c>
      <c r="J85" s="57">
        <v>3</v>
      </c>
      <c r="K85" s="57">
        <v>1</v>
      </c>
      <c r="L85" s="57">
        <v>4</v>
      </c>
      <c r="M85" s="57">
        <v>1</v>
      </c>
      <c r="N85" s="59">
        <v>8</v>
      </c>
    </row>
    <row r="86" spans="1:6" ht="12.75">
      <c r="A86" s="21" t="s">
        <v>12</v>
      </c>
      <c r="B86" s="13">
        <v>3</v>
      </c>
      <c r="C86" s="13"/>
      <c r="D86" s="22">
        <f>B86*C86</f>
        <v>0</v>
      </c>
      <c r="E86" s="1"/>
      <c r="F86" s="1"/>
    </row>
    <row r="87" spans="1:6" ht="12.75">
      <c r="A87" s="21" t="s">
        <v>11</v>
      </c>
      <c r="B87" s="13">
        <v>10</v>
      </c>
      <c r="C87" s="13"/>
      <c r="D87" s="22">
        <f>B87*C87</f>
        <v>0</v>
      </c>
      <c r="E87" s="1"/>
      <c r="F87" s="1"/>
    </row>
    <row r="88" spans="1:6" ht="13.5" thickBot="1">
      <c r="A88" s="26" t="s">
        <v>10</v>
      </c>
      <c r="B88" s="24">
        <v>15</v>
      </c>
      <c r="C88" s="24"/>
      <c r="D88" s="25">
        <f>B88*C88</f>
        <v>0</v>
      </c>
      <c r="E88" s="1"/>
      <c r="F88" s="1"/>
    </row>
    <row r="89" spans="1:6" ht="13.5" thickBot="1">
      <c r="A89" s="42" t="s">
        <v>21</v>
      </c>
      <c r="B89" s="43"/>
      <c r="C89" s="28"/>
      <c r="D89" s="28"/>
      <c r="E89" s="1"/>
      <c r="F89" s="1"/>
    </row>
    <row r="90" spans="1:6" ht="12.75">
      <c r="A90" s="18" t="s">
        <v>14</v>
      </c>
      <c r="B90" s="19">
        <v>15</v>
      </c>
      <c r="C90" s="19"/>
      <c r="D90" s="20">
        <f>B90*C90</f>
        <v>0</v>
      </c>
      <c r="E90" s="1"/>
      <c r="F90" s="1"/>
    </row>
    <row r="91" spans="1:6" ht="13.5" thickBot="1">
      <c r="A91" s="26" t="s">
        <v>37</v>
      </c>
      <c r="B91" s="24">
        <v>30</v>
      </c>
      <c r="C91" s="24"/>
      <c r="D91" s="25">
        <f>B91*C91</f>
        <v>0</v>
      </c>
      <c r="E91" s="1"/>
      <c r="F91" s="1"/>
    </row>
    <row r="92" spans="1:6" ht="13.5" thickBot="1">
      <c r="A92" s="42" t="s">
        <v>20</v>
      </c>
      <c r="B92" s="43"/>
      <c r="C92" s="28"/>
      <c r="D92" s="28"/>
      <c r="E92" s="1"/>
      <c r="F92" s="1"/>
    </row>
    <row r="93" spans="1:6" ht="12.75">
      <c r="A93" s="18" t="s">
        <v>35</v>
      </c>
      <c r="B93" s="19">
        <v>20</v>
      </c>
      <c r="C93" s="19"/>
      <c r="D93" s="20">
        <f>B93*C93</f>
        <v>0</v>
      </c>
      <c r="E93" s="1"/>
      <c r="F93" s="1"/>
    </row>
    <row r="94" spans="1:6" ht="12.75">
      <c r="A94" s="21" t="s">
        <v>36</v>
      </c>
      <c r="B94" s="13">
        <v>50</v>
      </c>
      <c r="C94" s="13"/>
      <c r="D94" s="22">
        <f>B94*C94</f>
        <v>0</v>
      </c>
      <c r="E94" s="1"/>
      <c r="F94" s="1"/>
    </row>
    <row r="95" spans="1:6" ht="12.75">
      <c r="A95" s="21" t="s">
        <v>15</v>
      </c>
      <c r="B95" s="13">
        <v>5</v>
      </c>
      <c r="C95" s="13"/>
      <c r="D95" s="22">
        <f>B95*C95</f>
        <v>0</v>
      </c>
      <c r="E95" s="1"/>
      <c r="F95" s="1"/>
    </row>
    <row r="96" spans="1:6" ht="13.5" thickBot="1">
      <c r="A96" s="23" t="s">
        <v>16</v>
      </c>
      <c r="B96" s="24">
        <v>10</v>
      </c>
      <c r="C96" s="24"/>
      <c r="D96" s="25">
        <f>B96*C96</f>
        <v>0</v>
      </c>
      <c r="E96" s="1"/>
      <c r="F96" s="1"/>
    </row>
    <row r="97" spans="1:6" ht="13.5" thickBot="1">
      <c r="A97" s="27" t="s">
        <v>17</v>
      </c>
      <c r="B97" s="28"/>
      <c r="C97" s="28"/>
      <c r="D97" s="28"/>
      <c r="E97" s="1"/>
      <c r="F97" s="1"/>
    </row>
    <row r="98" spans="1:6" ht="12.75">
      <c r="A98" s="29" t="s">
        <v>18</v>
      </c>
      <c r="B98" s="19">
        <v>40</v>
      </c>
      <c r="C98" s="19"/>
      <c r="D98" s="20">
        <f>B98*C98</f>
        <v>0</v>
      </c>
      <c r="E98" s="1"/>
      <c r="F98" s="1"/>
    </row>
    <row r="99" spans="1:6" ht="13.5" thickBot="1">
      <c r="A99" s="23" t="s">
        <v>19</v>
      </c>
      <c r="B99" s="24">
        <v>40</v>
      </c>
      <c r="C99" s="24"/>
      <c r="D99" s="25">
        <f>B99*C99</f>
        <v>0</v>
      </c>
      <c r="E99" s="1"/>
      <c r="F99" s="1"/>
    </row>
    <row r="100" spans="1:6" ht="13.5" thickBot="1">
      <c r="A100" s="11"/>
      <c r="C100" s="67" t="s">
        <v>46</v>
      </c>
      <c r="D100" s="68">
        <f>A101*(D83+D85+D86+D87+D88+D90+D91+D93+D94+D95+D96+D98+D99)</f>
        <v>0</v>
      </c>
      <c r="E100" s="1"/>
      <c r="F100" s="1"/>
    </row>
    <row r="101" spans="1:6" ht="12.75">
      <c r="A101">
        <f>IF((C85+C86+C87+C88+C90+C91+C93+C94+C95+C96+C98+C99)&gt;0,1,0)</f>
        <v>0</v>
      </c>
      <c r="C101" s="1"/>
      <c r="D101" s="1"/>
      <c r="E101" s="1"/>
      <c r="F101" s="1"/>
    </row>
    <row r="102" spans="1:6" ht="13.5" thickBot="1">
      <c r="A102" s="4"/>
      <c r="B102" s="5"/>
      <c r="C102" s="5"/>
      <c r="D102" s="5"/>
      <c r="E102" s="1"/>
      <c r="F102" s="1"/>
    </row>
    <row r="103" spans="1:14" ht="13.5" thickBot="1">
      <c r="A103" s="45" t="s">
        <v>30</v>
      </c>
      <c r="B103" s="84" t="s">
        <v>47</v>
      </c>
      <c r="C103" s="85"/>
      <c r="D103" s="66">
        <v>15</v>
      </c>
      <c r="E103" s="5"/>
      <c r="F103" s="5"/>
      <c r="G103" s="4"/>
      <c r="H103" s="4"/>
      <c r="I103" s="4"/>
      <c r="J103" s="4"/>
      <c r="K103" s="4"/>
      <c r="L103" s="4"/>
      <c r="M103" s="4"/>
      <c r="N103" s="4"/>
    </row>
    <row r="104" spans="1:14" ht="13.5" thickBot="1">
      <c r="A104" s="15" t="s">
        <v>22</v>
      </c>
      <c r="B104" s="16" t="s">
        <v>23</v>
      </c>
      <c r="C104" s="16" t="s">
        <v>25</v>
      </c>
      <c r="D104" s="16" t="s">
        <v>24</v>
      </c>
      <c r="E104" s="1"/>
      <c r="F104" s="6" t="s">
        <v>1</v>
      </c>
      <c r="G104" s="60" t="s">
        <v>2</v>
      </c>
      <c r="H104" s="60" t="s">
        <v>3</v>
      </c>
      <c r="I104" s="8" t="s">
        <v>4</v>
      </c>
      <c r="J104" s="8" t="s">
        <v>5</v>
      </c>
      <c r="K104" s="8" t="s">
        <v>9</v>
      </c>
      <c r="L104" s="8" t="s">
        <v>6</v>
      </c>
      <c r="M104" s="8" t="s">
        <v>7</v>
      </c>
      <c r="N104" s="9" t="s">
        <v>8</v>
      </c>
    </row>
    <row r="105" spans="1:14" ht="13.5" thickBot="1">
      <c r="A105" s="18" t="s">
        <v>13</v>
      </c>
      <c r="B105" s="19">
        <v>2</v>
      </c>
      <c r="C105" s="19"/>
      <c r="D105" s="20">
        <f>B105*C105</f>
        <v>0</v>
      </c>
      <c r="E105" s="1"/>
      <c r="F105" s="56">
        <v>4</v>
      </c>
      <c r="G105" s="57">
        <v>2</v>
      </c>
      <c r="H105" s="58">
        <v>2</v>
      </c>
      <c r="I105" s="57">
        <v>3</v>
      </c>
      <c r="J105" s="57">
        <v>3</v>
      </c>
      <c r="K105" s="57">
        <v>1</v>
      </c>
      <c r="L105" s="57">
        <v>3</v>
      </c>
      <c r="M105" s="57">
        <v>1</v>
      </c>
      <c r="N105" s="59">
        <v>6</v>
      </c>
    </row>
    <row r="106" spans="1:6" ht="12.75">
      <c r="A106" s="21" t="s">
        <v>12</v>
      </c>
      <c r="B106" s="13">
        <v>3</v>
      </c>
      <c r="C106" s="13"/>
      <c r="D106" s="22">
        <f>B106*C106</f>
        <v>0</v>
      </c>
      <c r="E106" s="1"/>
      <c r="F106" s="1"/>
    </row>
    <row r="107" spans="1:6" ht="12.75">
      <c r="A107" s="21" t="s">
        <v>11</v>
      </c>
      <c r="B107" s="13">
        <v>10</v>
      </c>
      <c r="C107" s="13"/>
      <c r="D107" s="22">
        <f>B107*C107</f>
        <v>0</v>
      </c>
      <c r="E107" s="1"/>
      <c r="F107" s="1"/>
    </row>
    <row r="108" spans="1:6" ht="13.5" thickBot="1">
      <c r="A108" s="26" t="s">
        <v>10</v>
      </c>
      <c r="B108" s="24">
        <v>15</v>
      </c>
      <c r="C108" s="24"/>
      <c r="D108" s="25">
        <f>B108*C108</f>
        <v>0</v>
      </c>
      <c r="E108" s="1"/>
      <c r="F108" s="1"/>
    </row>
    <row r="109" spans="1:6" ht="13.5" thickBot="1">
      <c r="A109" s="42" t="s">
        <v>21</v>
      </c>
      <c r="B109" s="43"/>
      <c r="C109" s="28"/>
      <c r="D109" s="28"/>
      <c r="E109" s="1"/>
      <c r="F109" s="1"/>
    </row>
    <row r="110" spans="1:6" ht="12.75">
      <c r="A110" s="18" t="s">
        <v>14</v>
      </c>
      <c r="B110" s="19">
        <v>15</v>
      </c>
      <c r="C110" s="19"/>
      <c r="D110" s="20">
        <f>B110*C110</f>
        <v>0</v>
      </c>
      <c r="E110" s="1"/>
      <c r="F110" s="1"/>
    </row>
    <row r="111" spans="1:6" ht="13.5" thickBot="1">
      <c r="A111" s="26" t="s">
        <v>37</v>
      </c>
      <c r="B111" s="24">
        <v>30</v>
      </c>
      <c r="C111" s="24"/>
      <c r="D111" s="25">
        <f>B111*C111</f>
        <v>0</v>
      </c>
      <c r="E111" s="1"/>
      <c r="F111" s="1"/>
    </row>
    <row r="112" spans="1:6" ht="13.5" thickBot="1">
      <c r="A112" s="42" t="s">
        <v>20</v>
      </c>
      <c r="B112" s="43"/>
      <c r="C112" s="28"/>
      <c r="D112" s="28"/>
      <c r="E112" s="1"/>
      <c r="F112" s="1"/>
    </row>
    <row r="113" spans="1:6" ht="12.75">
      <c r="A113" s="18" t="s">
        <v>35</v>
      </c>
      <c r="B113" s="19">
        <v>20</v>
      </c>
      <c r="C113" s="19"/>
      <c r="D113" s="20">
        <f>B113*C113</f>
        <v>0</v>
      </c>
      <c r="E113" s="1"/>
      <c r="F113" s="1"/>
    </row>
    <row r="114" spans="1:6" ht="12.75">
      <c r="A114" s="21" t="s">
        <v>36</v>
      </c>
      <c r="B114" s="13">
        <v>50</v>
      </c>
      <c r="C114" s="13"/>
      <c r="D114" s="22">
        <f>B114*C114</f>
        <v>0</v>
      </c>
      <c r="E114" s="1"/>
      <c r="F114" s="1"/>
    </row>
    <row r="115" spans="1:6" ht="12.75">
      <c r="A115" s="21" t="s">
        <v>15</v>
      </c>
      <c r="B115" s="13">
        <v>5</v>
      </c>
      <c r="C115" s="13"/>
      <c r="D115" s="22">
        <f>B115*C115</f>
        <v>0</v>
      </c>
      <c r="E115" s="1"/>
      <c r="F115" s="1"/>
    </row>
    <row r="116" spans="1:6" ht="13.5" thickBot="1">
      <c r="A116" s="23" t="s">
        <v>16</v>
      </c>
      <c r="B116" s="24">
        <v>10</v>
      </c>
      <c r="C116" s="24"/>
      <c r="D116" s="25">
        <f>B116*C116</f>
        <v>0</v>
      </c>
      <c r="E116" s="1"/>
      <c r="F116" s="1"/>
    </row>
    <row r="117" spans="1:6" ht="13.5" thickBot="1">
      <c r="A117" s="27" t="s">
        <v>17</v>
      </c>
      <c r="B117" s="28"/>
      <c r="C117" s="28"/>
      <c r="D117" s="28"/>
      <c r="E117" s="1"/>
      <c r="F117" s="1"/>
    </row>
    <row r="118" spans="1:6" ht="12.75">
      <c r="A118" s="29" t="s">
        <v>18</v>
      </c>
      <c r="B118" s="19">
        <v>40</v>
      </c>
      <c r="C118" s="19"/>
      <c r="D118" s="20">
        <f>B118*C118</f>
        <v>0</v>
      </c>
      <c r="E118" s="1"/>
      <c r="F118" s="1"/>
    </row>
    <row r="119" spans="1:6" ht="13.5" thickBot="1">
      <c r="A119" s="23" t="s">
        <v>19</v>
      </c>
      <c r="B119" s="24">
        <v>40</v>
      </c>
      <c r="C119" s="24"/>
      <c r="D119" s="25">
        <f>B119*C119</f>
        <v>0</v>
      </c>
      <c r="E119" s="1"/>
      <c r="F119" s="1"/>
    </row>
    <row r="120" spans="1:6" ht="13.5" thickBot="1">
      <c r="A120" s="12"/>
      <c r="C120" s="67" t="s">
        <v>46</v>
      </c>
      <c r="D120" s="68">
        <f>A121*(D105+D106+D107+D108+D110+D111+D113+D114+D115+D116+D118+D119)</f>
        <v>0</v>
      </c>
      <c r="E120" s="1"/>
      <c r="F120" s="1"/>
    </row>
    <row r="121" spans="1:6" ht="12.75">
      <c r="A121" s="2">
        <f>IF((C105+C106+C107+C108+C110+C111+C113+C114+C115+C116+C118+C119)&gt;0,1,0)</f>
        <v>0</v>
      </c>
      <c r="B121" s="1"/>
      <c r="C121" s="1"/>
      <c r="D121" s="1"/>
      <c r="E121" s="1"/>
      <c r="F121" s="1"/>
    </row>
    <row r="122" spans="1:6" ht="12.75">
      <c r="A122" s="2"/>
      <c r="B122" s="1"/>
      <c r="C122" s="1"/>
      <c r="D122" s="1"/>
      <c r="E122" s="1"/>
      <c r="F122" s="1"/>
    </row>
    <row r="123" spans="1:6" ht="12.75">
      <c r="A123" s="2"/>
      <c r="B123" s="1"/>
      <c r="C123" s="1"/>
      <c r="D123" s="1"/>
      <c r="E123" s="1"/>
      <c r="F123" s="1"/>
    </row>
    <row r="124" spans="1:6" ht="12.75">
      <c r="A124" s="2"/>
      <c r="B124" s="1"/>
      <c r="C124" s="1"/>
      <c r="D124" s="1"/>
      <c r="E124" s="1"/>
      <c r="F124" s="1"/>
    </row>
    <row r="125" spans="1:6" ht="12.75">
      <c r="A125" s="4"/>
      <c r="B125" s="5"/>
      <c r="C125" s="5"/>
      <c r="D125" s="5"/>
      <c r="E125" s="1"/>
      <c r="F125" s="1"/>
    </row>
    <row r="126" spans="1:14" ht="20.25">
      <c r="A126" s="88" t="s">
        <v>41</v>
      </c>
      <c r="B126" s="89"/>
      <c r="C126" s="89"/>
      <c r="D126" s="89"/>
      <c r="E126" s="5"/>
      <c r="F126" s="5"/>
      <c r="G126" s="4"/>
      <c r="H126" s="4"/>
      <c r="I126" s="4"/>
      <c r="J126" s="4"/>
      <c r="K126" s="4"/>
      <c r="L126" s="4"/>
      <c r="M126" s="4"/>
      <c r="N126" s="4"/>
    </row>
    <row r="127" spans="1:14" ht="13.5" thickBot="1">
      <c r="A127" s="4"/>
      <c r="B127" s="5"/>
      <c r="C127" s="5"/>
      <c r="D127" s="5"/>
      <c r="E127" s="5"/>
      <c r="F127" s="5"/>
      <c r="G127" s="4"/>
      <c r="H127" s="4"/>
      <c r="I127" s="4"/>
      <c r="J127" s="4"/>
      <c r="K127" s="4"/>
      <c r="L127" s="4"/>
      <c r="M127" s="4"/>
      <c r="N127" s="4"/>
    </row>
    <row r="128" spans="1:14" ht="13.5" thickBot="1">
      <c r="A128" s="46" t="s">
        <v>52</v>
      </c>
      <c r="B128" s="48" t="s">
        <v>38</v>
      </c>
      <c r="C128" s="49"/>
      <c r="D128" s="70">
        <f>C128*25</f>
        <v>0</v>
      </c>
      <c r="E128" s="5"/>
      <c r="F128" s="5"/>
      <c r="G128" s="4"/>
      <c r="H128" s="4"/>
      <c r="I128" s="4"/>
      <c r="J128" s="4"/>
      <c r="K128" s="4"/>
      <c r="L128" s="4"/>
      <c r="M128" s="4"/>
      <c r="N128" s="4"/>
    </row>
    <row r="129" spans="1:14" ht="13.5" thickBot="1">
      <c r="A129" s="15" t="s">
        <v>22</v>
      </c>
      <c r="B129" s="47" t="s">
        <v>23</v>
      </c>
      <c r="C129" s="47" t="s">
        <v>25</v>
      </c>
      <c r="D129" s="16" t="s">
        <v>24</v>
      </c>
      <c r="E129" s="1"/>
      <c r="F129" s="6" t="s">
        <v>1</v>
      </c>
      <c r="G129" s="60" t="s">
        <v>2</v>
      </c>
      <c r="H129" s="60" t="s">
        <v>3</v>
      </c>
      <c r="I129" s="8" t="s">
        <v>4</v>
      </c>
      <c r="J129" s="8" t="s">
        <v>5</v>
      </c>
      <c r="K129" s="8" t="s">
        <v>9</v>
      </c>
      <c r="L129" s="8" t="s">
        <v>6</v>
      </c>
      <c r="M129" s="8" t="s">
        <v>7</v>
      </c>
      <c r="N129" s="9" t="s">
        <v>8</v>
      </c>
    </row>
    <row r="130" spans="1:14" ht="13.5" thickBot="1">
      <c r="A130" s="50" t="s">
        <v>13</v>
      </c>
      <c r="B130" s="19">
        <v>2</v>
      </c>
      <c r="C130" s="19"/>
      <c r="D130" s="20">
        <f aca="true" t="shared" si="3" ref="D130:D135">B130*C130</f>
        <v>0</v>
      </c>
      <c r="E130" s="1"/>
      <c r="F130" s="56">
        <v>4</v>
      </c>
      <c r="G130" s="57">
        <v>3</v>
      </c>
      <c r="H130" s="58">
        <v>3</v>
      </c>
      <c r="I130" s="57">
        <v>3</v>
      </c>
      <c r="J130" s="57">
        <v>3</v>
      </c>
      <c r="K130" s="57">
        <v>1</v>
      </c>
      <c r="L130" s="57">
        <v>3</v>
      </c>
      <c r="M130" s="57">
        <v>1</v>
      </c>
      <c r="N130" s="59">
        <v>7</v>
      </c>
    </row>
    <row r="131" spans="1:6" ht="12.75">
      <c r="A131" s="51" t="s">
        <v>12</v>
      </c>
      <c r="B131" s="13">
        <v>3</v>
      </c>
      <c r="C131" s="13"/>
      <c r="D131" s="22">
        <f t="shared" si="3"/>
        <v>0</v>
      </c>
      <c r="E131" s="1"/>
      <c r="F131" s="1"/>
    </row>
    <row r="132" spans="1:6" ht="12.75">
      <c r="A132" s="51" t="s">
        <v>31</v>
      </c>
      <c r="B132" s="13">
        <v>5</v>
      </c>
      <c r="C132" s="13"/>
      <c r="D132" s="22">
        <f t="shared" si="3"/>
        <v>0</v>
      </c>
      <c r="E132" s="1"/>
      <c r="F132" s="1"/>
    </row>
    <row r="133" spans="1:6" ht="12.75">
      <c r="A133" s="51" t="s">
        <v>11</v>
      </c>
      <c r="B133" s="13">
        <v>10</v>
      </c>
      <c r="C133" s="13"/>
      <c r="D133" s="22">
        <f t="shared" si="3"/>
        <v>0</v>
      </c>
      <c r="E133" s="1"/>
      <c r="F133" s="1"/>
    </row>
    <row r="134" spans="1:6" ht="12.75">
      <c r="A134" s="51" t="s">
        <v>32</v>
      </c>
      <c r="B134" s="13">
        <v>10</v>
      </c>
      <c r="C134" s="13"/>
      <c r="D134" s="22">
        <f t="shared" si="3"/>
        <v>0</v>
      </c>
      <c r="E134" s="1"/>
      <c r="F134" s="1"/>
    </row>
    <row r="135" spans="1:6" ht="13.5" thickBot="1">
      <c r="A135" s="52" t="s">
        <v>33</v>
      </c>
      <c r="B135" s="24">
        <v>10</v>
      </c>
      <c r="C135" s="24"/>
      <c r="D135" s="25">
        <f t="shared" si="3"/>
        <v>0</v>
      </c>
      <c r="E135" s="1"/>
      <c r="F135" s="1"/>
    </row>
    <row r="136" spans="1:6" ht="13.5" thickBot="1">
      <c r="A136" s="17" t="s">
        <v>21</v>
      </c>
      <c r="B136" s="43"/>
      <c r="C136" s="28"/>
      <c r="D136" s="28"/>
      <c r="E136" s="1"/>
      <c r="F136" s="1"/>
    </row>
    <row r="137" spans="1:6" ht="13.5" thickBot="1">
      <c r="A137" s="53" t="s">
        <v>34</v>
      </c>
      <c r="B137" s="54">
        <v>25</v>
      </c>
      <c r="C137" s="54"/>
      <c r="D137" s="55">
        <f>B137*C137</f>
        <v>0</v>
      </c>
      <c r="E137" s="1"/>
      <c r="F137" s="1"/>
    </row>
    <row r="138" spans="1:6" ht="13.5" thickBot="1">
      <c r="A138" s="17" t="s">
        <v>20</v>
      </c>
      <c r="B138" s="43"/>
      <c r="C138" s="28"/>
      <c r="D138" s="28"/>
      <c r="E138" s="1"/>
      <c r="F138" s="1"/>
    </row>
    <row r="139" spans="1:6" ht="12.75">
      <c r="A139" s="50" t="s">
        <v>35</v>
      </c>
      <c r="B139" s="19">
        <v>20</v>
      </c>
      <c r="C139" s="19"/>
      <c r="D139" s="20">
        <f>B139*C139</f>
        <v>0</v>
      </c>
      <c r="E139" s="1"/>
      <c r="F139" s="1"/>
    </row>
    <row r="140" spans="1:6" ht="12.75">
      <c r="A140" s="51" t="s">
        <v>36</v>
      </c>
      <c r="B140" s="13">
        <v>50</v>
      </c>
      <c r="C140" s="13"/>
      <c r="D140" s="22">
        <f>B140*C140</f>
        <v>0</v>
      </c>
      <c r="E140" s="1"/>
      <c r="F140" s="1"/>
    </row>
    <row r="141" spans="1:6" ht="12.75">
      <c r="A141" s="51" t="s">
        <v>15</v>
      </c>
      <c r="B141" s="13">
        <v>5</v>
      </c>
      <c r="C141" s="13"/>
      <c r="D141" s="22">
        <f>B141*C141</f>
        <v>0</v>
      </c>
      <c r="E141" s="1"/>
      <c r="F141" s="1"/>
    </row>
    <row r="142" spans="1:6" ht="13.5" thickBot="1">
      <c r="A142" s="52" t="s">
        <v>16</v>
      </c>
      <c r="B142" s="24">
        <v>10</v>
      </c>
      <c r="C142" s="24"/>
      <c r="D142" s="25">
        <f>B142*C142</f>
        <v>0</v>
      </c>
      <c r="E142" s="1"/>
      <c r="F142" s="1"/>
    </row>
    <row r="143" spans="1:6" ht="13.5" thickBot="1">
      <c r="A143" s="12"/>
      <c r="C143" s="67" t="s">
        <v>46</v>
      </c>
      <c r="D143" s="68">
        <f>D128+C128*(D130+D131+D132+D133+D134+D135+D137+D139+D140+D141+D142)</f>
        <v>0</v>
      </c>
      <c r="E143" s="1"/>
      <c r="F143" s="1"/>
    </row>
    <row r="144" spans="1:6" ht="12.75">
      <c r="A144" s="2"/>
      <c r="B144" s="1"/>
      <c r="C144" s="1"/>
      <c r="D144" s="1"/>
      <c r="E144" s="1"/>
      <c r="F144" s="1"/>
    </row>
    <row r="145" spans="1:6" ht="13.5" thickBot="1">
      <c r="A145" s="4"/>
      <c r="B145" s="5"/>
      <c r="C145" s="5"/>
      <c r="D145" s="5"/>
      <c r="E145" s="1"/>
      <c r="F145" s="1"/>
    </row>
    <row r="146" spans="1:14" ht="13.5" thickBot="1">
      <c r="A146" s="46" t="s">
        <v>53</v>
      </c>
      <c r="B146" s="48" t="s">
        <v>38</v>
      </c>
      <c r="C146" s="49"/>
      <c r="D146" s="70">
        <f>C146*25</f>
        <v>0</v>
      </c>
      <c r="E146" s="5"/>
      <c r="F146" s="5"/>
      <c r="G146" s="4"/>
      <c r="H146" s="4"/>
      <c r="I146" s="4"/>
      <c r="J146" s="4"/>
      <c r="K146" s="4"/>
      <c r="L146" s="4"/>
      <c r="M146" s="4"/>
      <c r="N146" s="4"/>
    </row>
    <row r="147" spans="1:14" ht="13.5" thickBot="1">
      <c r="A147" s="15" t="s">
        <v>22</v>
      </c>
      <c r="B147" s="47" t="s">
        <v>23</v>
      </c>
      <c r="C147" s="47" t="s">
        <v>25</v>
      </c>
      <c r="D147" s="16" t="s">
        <v>24</v>
      </c>
      <c r="E147" s="1"/>
      <c r="F147" s="6" t="s">
        <v>1</v>
      </c>
      <c r="G147" s="60" t="s">
        <v>2</v>
      </c>
      <c r="H147" s="60" t="s">
        <v>3</v>
      </c>
      <c r="I147" s="8" t="s">
        <v>4</v>
      </c>
      <c r="J147" s="8" t="s">
        <v>5</v>
      </c>
      <c r="K147" s="8" t="s">
        <v>9</v>
      </c>
      <c r="L147" s="8" t="s">
        <v>6</v>
      </c>
      <c r="M147" s="8" t="s">
        <v>7</v>
      </c>
      <c r="N147" s="9" t="s">
        <v>8</v>
      </c>
    </row>
    <row r="148" spans="1:14" ht="13.5" thickBot="1">
      <c r="A148" s="50" t="s">
        <v>13</v>
      </c>
      <c r="B148" s="19">
        <v>2</v>
      </c>
      <c r="C148" s="19"/>
      <c r="D148" s="20">
        <f aca="true" t="shared" si="4" ref="D148:D153">B148*C148</f>
        <v>0</v>
      </c>
      <c r="E148" s="1"/>
      <c r="F148" s="56">
        <v>4</v>
      </c>
      <c r="G148" s="57">
        <v>3</v>
      </c>
      <c r="H148" s="58">
        <v>3</v>
      </c>
      <c r="I148" s="57">
        <v>3</v>
      </c>
      <c r="J148" s="57">
        <v>3</v>
      </c>
      <c r="K148" s="57">
        <v>1</v>
      </c>
      <c r="L148" s="57">
        <v>3</v>
      </c>
      <c r="M148" s="57">
        <v>1</v>
      </c>
      <c r="N148" s="59">
        <v>7</v>
      </c>
    </row>
    <row r="149" spans="1:6" ht="12.75">
      <c r="A149" s="51" t="s">
        <v>12</v>
      </c>
      <c r="B149" s="13">
        <v>3</v>
      </c>
      <c r="C149" s="13"/>
      <c r="D149" s="22">
        <f t="shared" si="4"/>
        <v>0</v>
      </c>
      <c r="E149" s="1"/>
      <c r="F149" s="1"/>
    </row>
    <row r="150" spans="1:6" ht="12.75">
      <c r="A150" s="51" t="s">
        <v>31</v>
      </c>
      <c r="B150" s="13">
        <v>5</v>
      </c>
      <c r="C150" s="13"/>
      <c r="D150" s="22">
        <f t="shared" si="4"/>
        <v>0</v>
      </c>
      <c r="E150" s="1"/>
      <c r="F150" s="1"/>
    </row>
    <row r="151" spans="1:6" ht="12.75">
      <c r="A151" s="51" t="s">
        <v>11</v>
      </c>
      <c r="B151" s="13">
        <v>10</v>
      </c>
      <c r="C151" s="13"/>
      <c r="D151" s="22">
        <f t="shared" si="4"/>
        <v>0</v>
      </c>
      <c r="E151" s="1"/>
      <c r="F151" s="1"/>
    </row>
    <row r="152" spans="1:6" ht="12.75">
      <c r="A152" s="51" t="s">
        <v>32</v>
      </c>
      <c r="B152" s="13">
        <v>10</v>
      </c>
      <c r="C152" s="13"/>
      <c r="D152" s="22">
        <f t="shared" si="4"/>
        <v>0</v>
      </c>
      <c r="E152" s="1"/>
      <c r="F152" s="1"/>
    </row>
    <row r="153" spans="1:6" ht="13.5" thickBot="1">
      <c r="A153" s="52" t="s">
        <v>33</v>
      </c>
      <c r="B153" s="24">
        <v>10</v>
      </c>
      <c r="C153" s="24"/>
      <c r="D153" s="25">
        <f t="shared" si="4"/>
        <v>0</v>
      </c>
      <c r="E153" s="1"/>
      <c r="F153" s="1"/>
    </row>
    <row r="154" spans="1:6" ht="13.5" thickBot="1">
      <c r="A154" s="17" t="s">
        <v>21</v>
      </c>
      <c r="B154" s="43"/>
      <c r="C154" s="28"/>
      <c r="D154" s="28"/>
      <c r="E154" s="1"/>
      <c r="F154" s="1"/>
    </row>
    <row r="155" spans="1:6" ht="13.5" thickBot="1">
      <c r="A155" s="53" t="s">
        <v>34</v>
      </c>
      <c r="B155" s="54">
        <v>25</v>
      </c>
      <c r="C155" s="54"/>
      <c r="D155" s="55">
        <f>B155*C155</f>
        <v>0</v>
      </c>
      <c r="E155" s="1"/>
      <c r="F155" s="1"/>
    </row>
    <row r="156" spans="1:6" ht="13.5" thickBot="1">
      <c r="A156" s="17" t="s">
        <v>20</v>
      </c>
      <c r="B156" s="43"/>
      <c r="C156" s="28"/>
      <c r="D156" s="28"/>
      <c r="E156" s="1"/>
      <c r="F156" s="1"/>
    </row>
    <row r="157" spans="1:6" ht="12.75">
      <c r="A157" s="50" t="s">
        <v>35</v>
      </c>
      <c r="B157" s="19">
        <v>20</v>
      </c>
      <c r="C157" s="19"/>
      <c r="D157" s="20">
        <f>B157*C157</f>
        <v>0</v>
      </c>
      <c r="E157" s="1"/>
      <c r="F157" s="1"/>
    </row>
    <row r="158" spans="1:6" ht="12.75">
      <c r="A158" s="51" t="s">
        <v>36</v>
      </c>
      <c r="B158" s="13">
        <v>50</v>
      </c>
      <c r="C158" s="13"/>
      <c r="D158" s="22">
        <f>B158*C158</f>
        <v>0</v>
      </c>
      <c r="E158" s="1"/>
      <c r="F158" s="1"/>
    </row>
    <row r="159" spans="1:6" ht="12.75">
      <c r="A159" s="51" t="s">
        <v>15</v>
      </c>
      <c r="B159" s="13">
        <v>5</v>
      </c>
      <c r="C159" s="13"/>
      <c r="D159" s="22">
        <f>B159*C159</f>
        <v>0</v>
      </c>
      <c r="E159" s="1"/>
      <c r="F159" s="1"/>
    </row>
    <row r="160" spans="1:6" ht="13.5" thickBot="1">
      <c r="A160" s="52" t="s">
        <v>16</v>
      </c>
      <c r="B160" s="24">
        <v>10</v>
      </c>
      <c r="C160" s="24"/>
      <c r="D160" s="25">
        <f>B160*C160</f>
        <v>0</v>
      </c>
      <c r="E160" s="1"/>
      <c r="F160" s="1"/>
    </row>
    <row r="161" spans="1:6" ht="13.5" thickBot="1">
      <c r="A161" s="2"/>
      <c r="C161" s="67" t="s">
        <v>46</v>
      </c>
      <c r="D161" s="68">
        <f>D146+C146*(D148+D149+D150+D151+D152+D153+D155+D157+D158+D159+D160)</f>
        <v>0</v>
      </c>
      <c r="E161" s="1"/>
      <c r="F161" s="1"/>
    </row>
    <row r="162" spans="1:6" ht="12.75">
      <c r="A162" s="2"/>
      <c r="B162" s="1"/>
      <c r="C162" s="1"/>
      <c r="D162" s="1"/>
      <c r="E162" s="1"/>
      <c r="F162" s="1"/>
    </row>
    <row r="163" spans="1:6" ht="13.5" thickBot="1">
      <c r="A163" s="4"/>
      <c r="B163" s="5"/>
      <c r="C163" s="5"/>
      <c r="D163" s="5"/>
      <c r="E163" s="1"/>
      <c r="F163" s="1"/>
    </row>
    <row r="164" spans="1:14" ht="13.5" thickBot="1">
      <c r="A164" s="46" t="s">
        <v>54</v>
      </c>
      <c r="B164" s="48" t="s">
        <v>38</v>
      </c>
      <c r="C164" s="49"/>
      <c r="D164" s="70">
        <f>C164*30</f>
        <v>0</v>
      </c>
      <c r="E164" s="5"/>
      <c r="F164" s="5"/>
      <c r="G164" s="4"/>
      <c r="H164" s="4"/>
      <c r="I164" s="4"/>
      <c r="J164" s="4"/>
      <c r="K164" s="4"/>
      <c r="L164" s="4"/>
      <c r="M164" s="4"/>
      <c r="N164" s="4"/>
    </row>
    <row r="165" spans="1:14" ht="13.5" thickBot="1">
      <c r="A165" s="15" t="s">
        <v>22</v>
      </c>
      <c r="B165" s="47" t="s">
        <v>23</v>
      </c>
      <c r="C165" s="47" t="s">
        <v>25</v>
      </c>
      <c r="D165" s="16" t="s">
        <v>24</v>
      </c>
      <c r="E165" s="1"/>
      <c r="F165" s="6" t="s">
        <v>1</v>
      </c>
      <c r="G165" s="60" t="s">
        <v>2</v>
      </c>
      <c r="H165" s="60" t="s">
        <v>3</v>
      </c>
      <c r="I165" s="8" t="s">
        <v>4</v>
      </c>
      <c r="J165" s="8" t="s">
        <v>5</v>
      </c>
      <c r="K165" s="8" t="s">
        <v>9</v>
      </c>
      <c r="L165" s="8" t="s">
        <v>6</v>
      </c>
      <c r="M165" s="8" t="s">
        <v>7</v>
      </c>
      <c r="N165" s="9" t="s">
        <v>8</v>
      </c>
    </row>
    <row r="166" spans="1:14" ht="13.5" thickBot="1">
      <c r="A166" s="50" t="s">
        <v>13</v>
      </c>
      <c r="B166" s="19">
        <v>2</v>
      </c>
      <c r="C166" s="19"/>
      <c r="D166" s="20">
        <f>B166*C166</f>
        <v>0</v>
      </c>
      <c r="E166" s="1"/>
      <c r="F166" s="56">
        <v>4</v>
      </c>
      <c r="G166" s="57">
        <v>3</v>
      </c>
      <c r="H166" s="58">
        <v>4</v>
      </c>
      <c r="I166" s="57">
        <v>3</v>
      </c>
      <c r="J166" s="57">
        <v>3</v>
      </c>
      <c r="K166" s="57">
        <v>1</v>
      </c>
      <c r="L166" s="57">
        <v>3</v>
      </c>
      <c r="M166" s="57">
        <v>1</v>
      </c>
      <c r="N166" s="59">
        <v>7</v>
      </c>
    </row>
    <row r="167" spans="1:6" ht="12.75">
      <c r="A167" s="51" t="s">
        <v>12</v>
      </c>
      <c r="B167" s="13">
        <v>3</v>
      </c>
      <c r="C167" s="13"/>
      <c r="D167" s="22">
        <f>B167*C167</f>
        <v>0</v>
      </c>
      <c r="E167" s="1"/>
      <c r="F167" s="1"/>
    </row>
    <row r="168" spans="1:6" ht="12.75">
      <c r="A168" s="51" t="s">
        <v>31</v>
      </c>
      <c r="B168" s="13">
        <v>5</v>
      </c>
      <c r="C168" s="13"/>
      <c r="D168" s="22">
        <f>B168*C168</f>
        <v>0</v>
      </c>
      <c r="E168" s="1"/>
      <c r="F168" s="1"/>
    </row>
    <row r="169" spans="1:6" ht="13.5" thickBot="1">
      <c r="A169" s="51" t="s">
        <v>11</v>
      </c>
      <c r="B169" s="13">
        <v>10</v>
      </c>
      <c r="C169" s="13"/>
      <c r="D169" s="22">
        <f>B169*C169</f>
        <v>0</v>
      </c>
      <c r="E169" s="1"/>
      <c r="F169" s="1"/>
    </row>
    <row r="170" spans="1:6" ht="13.5" thickBot="1">
      <c r="A170" s="17" t="s">
        <v>21</v>
      </c>
      <c r="B170" s="43"/>
      <c r="C170" s="28"/>
      <c r="D170" s="28"/>
      <c r="E170" s="1"/>
      <c r="F170" s="1"/>
    </row>
    <row r="171" spans="1:6" ht="13.5" thickBot="1">
      <c r="A171" s="53" t="s">
        <v>34</v>
      </c>
      <c r="B171" s="54">
        <v>25</v>
      </c>
      <c r="C171" s="54"/>
      <c r="D171" s="55">
        <f>B171*C171</f>
        <v>0</v>
      </c>
      <c r="E171" s="1"/>
      <c r="F171" s="1"/>
    </row>
    <row r="172" spans="1:6" ht="13.5" thickBot="1">
      <c r="A172" s="17" t="s">
        <v>20</v>
      </c>
      <c r="B172" s="43"/>
      <c r="C172" s="28"/>
      <c r="D172" s="28"/>
      <c r="E172" s="1"/>
      <c r="F172" s="1"/>
    </row>
    <row r="173" spans="1:6" ht="12.75">
      <c r="A173" s="50" t="s">
        <v>35</v>
      </c>
      <c r="B173" s="19">
        <v>20</v>
      </c>
      <c r="C173" s="19"/>
      <c r="D173" s="20">
        <f>B173*C173</f>
        <v>0</v>
      </c>
      <c r="E173" s="1"/>
      <c r="F173" s="1"/>
    </row>
    <row r="174" spans="1:6" ht="12.75">
      <c r="A174" s="51" t="s">
        <v>36</v>
      </c>
      <c r="B174" s="13">
        <v>50</v>
      </c>
      <c r="C174" s="13"/>
      <c r="D174" s="22">
        <f>B174*C174</f>
        <v>0</v>
      </c>
      <c r="E174" s="1"/>
      <c r="F174" s="1"/>
    </row>
    <row r="175" spans="1:6" ht="12.75">
      <c r="A175" s="51" t="s">
        <v>15</v>
      </c>
      <c r="B175" s="13">
        <v>5</v>
      </c>
      <c r="C175" s="13"/>
      <c r="D175" s="22">
        <f>B175*C175</f>
        <v>0</v>
      </c>
      <c r="E175" s="1"/>
      <c r="F175" s="1"/>
    </row>
    <row r="176" spans="1:6" ht="13.5" thickBot="1">
      <c r="A176" s="52" t="s">
        <v>16</v>
      </c>
      <c r="B176" s="24">
        <v>10</v>
      </c>
      <c r="C176" s="24"/>
      <c r="D176" s="25">
        <f>B176*C176</f>
        <v>0</v>
      </c>
      <c r="E176" s="1"/>
      <c r="F176" s="1"/>
    </row>
    <row r="177" spans="1:6" ht="13.5" thickBot="1">
      <c r="A177" s="12"/>
      <c r="C177" s="67" t="s">
        <v>46</v>
      </c>
      <c r="D177" s="68">
        <f>D164+C164*(D166+D167+D168+D169+D171+D173+D174+D175+D176)</f>
        <v>0</v>
      </c>
      <c r="E177" s="1"/>
      <c r="F177" s="1"/>
    </row>
    <row r="178" spans="1:6" ht="12.75">
      <c r="A178" s="2"/>
      <c r="B178" s="1"/>
      <c r="C178" s="1"/>
      <c r="D178" s="1"/>
      <c r="E178" s="1"/>
      <c r="F178" s="1"/>
    </row>
    <row r="179" spans="1:6" ht="13.5" thickBot="1">
      <c r="A179" s="4"/>
      <c r="B179" s="5"/>
      <c r="C179" s="5"/>
      <c r="D179" s="5"/>
      <c r="E179" s="1"/>
      <c r="F179" s="1"/>
    </row>
    <row r="180" spans="1:14" ht="13.5" thickBot="1">
      <c r="A180" s="46" t="s">
        <v>55</v>
      </c>
      <c r="B180" s="48" t="s">
        <v>38</v>
      </c>
      <c r="C180" s="49"/>
      <c r="D180" s="70">
        <f>C180*30</f>
        <v>0</v>
      </c>
      <c r="E180" s="5"/>
      <c r="F180" s="5"/>
      <c r="G180" s="4"/>
      <c r="H180" s="4"/>
      <c r="I180" s="4"/>
      <c r="J180" s="4"/>
      <c r="K180" s="4"/>
      <c r="L180" s="4"/>
      <c r="M180" s="4"/>
      <c r="N180" s="4"/>
    </row>
    <row r="181" spans="1:14" ht="13.5" thickBot="1">
      <c r="A181" s="15" t="s">
        <v>22</v>
      </c>
      <c r="B181" s="47" t="s">
        <v>23</v>
      </c>
      <c r="C181" s="47" t="s">
        <v>25</v>
      </c>
      <c r="D181" s="16" t="s">
        <v>24</v>
      </c>
      <c r="E181" s="1"/>
      <c r="F181" s="6" t="s">
        <v>1</v>
      </c>
      <c r="G181" s="60" t="s">
        <v>2</v>
      </c>
      <c r="H181" s="60" t="s">
        <v>3</v>
      </c>
      <c r="I181" s="8" t="s">
        <v>4</v>
      </c>
      <c r="J181" s="8" t="s">
        <v>5</v>
      </c>
      <c r="K181" s="8" t="s">
        <v>9</v>
      </c>
      <c r="L181" s="8" t="s">
        <v>6</v>
      </c>
      <c r="M181" s="8" t="s">
        <v>7</v>
      </c>
      <c r="N181" s="9" t="s">
        <v>8</v>
      </c>
    </row>
    <row r="182" spans="1:14" ht="13.5" thickBot="1">
      <c r="A182" s="50" t="s">
        <v>13</v>
      </c>
      <c r="B182" s="19">
        <v>2</v>
      </c>
      <c r="C182" s="19"/>
      <c r="D182" s="20">
        <f>B182*C182</f>
        <v>0</v>
      </c>
      <c r="E182" s="1"/>
      <c r="F182" s="56">
        <v>4</v>
      </c>
      <c r="G182" s="57">
        <v>3</v>
      </c>
      <c r="H182" s="58">
        <v>4</v>
      </c>
      <c r="I182" s="57">
        <v>3</v>
      </c>
      <c r="J182" s="57">
        <v>3</v>
      </c>
      <c r="K182" s="57">
        <v>1</v>
      </c>
      <c r="L182" s="57">
        <v>3</v>
      </c>
      <c r="M182" s="57">
        <v>1</v>
      </c>
      <c r="N182" s="59">
        <v>7</v>
      </c>
    </row>
    <row r="183" spans="1:6" ht="12.75">
      <c r="A183" s="51" t="s">
        <v>12</v>
      </c>
      <c r="B183" s="13">
        <v>3</v>
      </c>
      <c r="C183" s="13"/>
      <c r="D183" s="22">
        <f>B183*C183</f>
        <v>0</v>
      </c>
      <c r="E183" s="1"/>
      <c r="F183" s="1"/>
    </row>
    <row r="184" spans="1:6" ht="12.75">
      <c r="A184" s="51" t="s">
        <v>31</v>
      </c>
      <c r="B184" s="13">
        <v>5</v>
      </c>
      <c r="C184" s="13"/>
      <c r="D184" s="22">
        <f>B184*C184</f>
        <v>0</v>
      </c>
      <c r="E184" s="1"/>
      <c r="F184" s="1"/>
    </row>
    <row r="185" spans="1:6" ht="13.5" thickBot="1">
      <c r="A185" s="51" t="s">
        <v>11</v>
      </c>
      <c r="B185" s="13">
        <v>10</v>
      </c>
      <c r="C185" s="13"/>
      <c r="D185" s="22">
        <f>B185*C185</f>
        <v>0</v>
      </c>
      <c r="E185" s="1"/>
      <c r="F185" s="1"/>
    </row>
    <row r="186" spans="1:6" ht="13.5" thickBot="1">
      <c r="A186" s="17" t="s">
        <v>21</v>
      </c>
      <c r="B186" s="43"/>
      <c r="C186" s="28"/>
      <c r="D186" s="28"/>
      <c r="E186" s="1"/>
      <c r="F186" s="1"/>
    </row>
    <row r="187" spans="1:6" ht="13.5" thickBot="1">
      <c r="A187" s="53" t="s">
        <v>34</v>
      </c>
      <c r="B187" s="54">
        <v>25</v>
      </c>
      <c r="C187" s="54"/>
      <c r="D187" s="55">
        <f>B187*C187</f>
        <v>0</v>
      </c>
      <c r="E187" s="1"/>
      <c r="F187" s="1"/>
    </row>
    <row r="188" spans="1:6" ht="13.5" thickBot="1">
      <c r="A188" s="17" t="s">
        <v>20</v>
      </c>
      <c r="B188" s="43"/>
      <c r="C188" s="28"/>
      <c r="D188" s="28"/>
      <c r="E188" s="1"/>
      <c r="F188" s="1"/>
    </row>
    <row r="189" spans="1:6" ht="12.75">
      <c r="A189" s="50" t="s">
        <v>35</v>
      </c>
      <c r="B189" s="19">
        <v>20</v>
      </c>
      <c r="C189" s="19"/>
      <c r="D189" s="20">
        <f>B189*C189</f>
        <v>0</v>
      </c>
      <c r="E189" s="1"/>
      <c r="F189" s="1"/>
    </row>
    <row r="190" spans="1:6" ht="12.75">
      <c r="A190" s="51" t="s">
        <v>36</v>
      </c>
      <c r="B190" s="13">
        <v>50</v>
      </c>
      <c r="C190" s="13"/>
      <c r="D190" s="22">
        <f>B190*C190</f>
        <v>0</v>
      </c>
      <c r="E190" s="1"/>
      <c r="F190" s="1"/>
    </row>
    <row r="191" spans="1:6" ht="12.75">
      <c r="A191" s="51" t="s">
        <v>15</v>
      </c>
      <c r="B191" s="13">
        <v>5</v>
      </c>
      <c r="C191" s="13"/>
      <c r="D191" s="22">
        <f>B191*C191</f>
        <v>0</v>
      </c>
      <c r="E191" s="1"/>
      <c r="F191" s="1"/>
    </row>
    <row r="192" spans="1:6" ht="13.5" thickBot="1">
      <c r="A192" s="52" t="s">
        <v>16</v>
      </c>
      <c r="B192" s="24">
        <v>10</v>
      </c>
      <c r="C192" s="24"/>
      <c r="D192" s="25">
        <f>B192*C192</f>
        <v>0</v>
      </c>
      <c r="E192" s="1"/>
      <c r="F192" s="1"/>
    </row>
    <row r="193" spans="3:6" ht="13.5" thickBot="1">
      <c r="C193" s="67" t="s">
        <v>46</v>
      </c>
      <c r="D193" s="68">
        <f>D180+C180*(D182+D183+D184+D185+D187+D189+D190+D191+D192)</f>
        <v>0</v>
      </c>
      <c r="E193" s="1"/>
      <c r="F193" s="1"/>
    </row>
    <row r="194" spans="2:6" ht="12.75">
      <c r="B194" s="1"/>
      <c r="C194" s="1"/>
      <c r="D194" s="1"/>
      <c r="E194" s="1"/>
      <c r="F194" s="1"/>
    </row>
    <row r="195" spans="1:6" ht="13.5" thickBot="1">
      <c r="A195" s="4"/>
      <c r="B195" s="5"/>
      <c r="C195" s="5"/>
      <c r="D195" s="5"/>
      <c r="E195" s="1"/>
      <c r="F195" s="1"/>
    </row>
    <row r="196" spans="1:14" ht="13.5" thickBot="1">
      <c r="A196" s="46" t="s">
        <v>39</v>
      </c>
      <c r="B196" s="48" t="s">
        <v>38</v>
      </c>
      <c r="C196" s="49"/>
      <c r="D196" s="64">
        <f>C196*35</f>
        <v>0</v>
      </c>
      <c r="E196" s="5"/>
      <c r="F196" s="5"/>
      <c r="G196" s="4"/>
      <c r="H196" s="4"/>
      <c r="I196" s="4"/>
      <c r="J196" s="4"/>
      <c r="K196" s="4"/>
      <c r="L196" s="4"/>
      <c r="M196" s="4"/>
      <c r="N196" s="4"/>
    </row>
    <row r="197" spans="1:14" ht="13.5" thickBot="1">
      <c r="A197" s="15" t="s">
        <v>22</v>
      </c>
      <c r="B197" s="47" t="s">
        <v>23</v>
      </c>
      <c r="C197" s="47" t="s">
        <v>25</v>
      </c>
      <c r="D197" s="16" t="s">
        <v>24</v>
      </c>
      <c r="E197" s="1"/>
      <c r="F197" s="6" t="s">
        <v>1</v>
      </c>
      <c r="G197" s="60" t="s">
        <v>2</v>
      </c>
      <c r="H197" s="60" t="s">
        <v>3</v>
      </c>
      <c r="I197" s="8" t="s">
        <v>4</v>
      </c>
      <c r="J197" s="8" t="s">
        <v>5</v>
      </c>
      <c r="K197" s="8" t="s">
        <v>9</v>
      </c>
      <c r="L197" s="8" t="s">
        <v>6</v>
      </c>
      <c r="M197" s="8" t="s">
        <v>7</v>
      </c>
      <c r="N197" s="9" t="s">
        <v>8</v>
      </c>
    </row>
    <row r="198" spans="1:14" ht="13.5" thickBot="1">
      <c r="A198" s="50" t="s">
        <v>13</v>
      </c>
      <c r="B198" s="19">
        <v>2</v>
      </c>
      <c r="C198" s="19"/>
      <c r="D198" s="20">
        <f>B198*C198</f>
        <v>0</v>
      </c>
      <c r="E198" s="1"/>
      <c r="F198" s="56">
        <v>4</v>
      </c>
      <c r="G198" s="57">
        <v>3</v>
      </c>
      <c r="H198" s="58">
        <v>3</v>
      </c>
      <c r="I198" s="57">
        <v>3</v>
      </c>
      <c r="J198" s="57">
        <v>3</v>
      </c>
      <c r="K198" s="57">
        <v>1</v>
      </c>
      <c r="L198" s="57">
        <v>3</v>
      </c>
      <c r="M198" s="57">
        <v>1</v>
      </c>
      <c r="N198" s="59">
        <v>7</v>
      </c>
    </row>
    <row r="199" spans="1:6" ht="12.75">
      <c r="A199" s="51" t="s">
        <v>26</v>
      </c>
      <c r="B199" s="13">
        <v>3</v>
      </c>
      <c r="C199" s="13"/>
      <c r="D199" s="22">
        <f>B199*C199</f>
        <v>0</v>
      </c>
      <c r="E199" s="1"/>
      <c r="F199" s="1"/>
    </row>
    <row r="200" spans="1:4" ht="12.75">
      <c r="A200" s="51" t="s">
        <v>11</v>
      </c>
      <c r="B200" s="13">
        <v>10</v>
      </c>
      <c r="C200" s="13"/>
      <c r="D200" s="22">
        <f>B200*C200</f>
        <v>0</v>
      </c>
    </row>
    <row r="201" spans="1:4" ht="12.75">
      <c r="A201" s="51" t="s">
        <v>27</v>
      </c>
      <c r="B201" s="13">
        <v>15</v>
      </c>
      <c r="C201" s="13"/>
      <c r="D201" s="22">
        <f>B201*C201</f>
        <v>0</v>
      </c>
    </row>
    <row r="202" spans="1:4" ht="13.5" thickBot="1">
      <c r="A202" s="52" t="s">
        <v>28</v>
      </c>
      <c r="B202" s="24">
        <v>20</v>
      </c>
      <c r="C202" s="24"/>
      <c r="D202" s="25">
        <f>B202*C202</f>
        <v>0</v>
      </c>
    </row>
    <row r="203" spans="1:4" ht="13.5" thickBot="1">
      <c r="A203" s="17" t="s">
        <v>20</v>
      </c>
      <c r="B203" s="43"/>
      <c r="C203" s="28"/>
      <c r="D203" s="28"/>
    </row>
    <row r="204" spans="1:4" ht="12.75">
      <c r="A204" s="50" t="s">
        <v>35</v>
      </c>
      <c r="B204" s="19">
        <v>20</v>
      </c>
      <c r="C204" s="19"/>
      <c r="D204" s="20">
        <f>B204*C204</f>
        <v>0</v>
      </c>
    </row>
    <row r="205" spans="1:4" ht="12.75">
      <c r="A205" s="51" t="s">
        <v>36</v>
      </c>
      <c r="B205" s="13">
        <v>50</v>
      </c>
      <c r="C205" s="13"/>
      <c r="D205" s="22">
        <f>B205*C205</f>
        <v>0</v>
      </c>
    </row>
    <row r="206" spans="1:4" ht="12.75">
      <c r="A206" s="51" t="s">
        <v>15</v>
      </c>
      <c r="B206" s="13">
        <v>5</v>
      </c>
      <c r="C206" s="13"/>
      <c r="D206" s="22">
        <f>B206*C206</f>
        <v>0</v>
      </c>
    </row>
    <row r="207" spans="1:4" ht="13.5" thickBot="1">
      <c r="A207" s="52" t="s">
        <v>16</v>
      </c>
      <c r="B207" s="24">
        <v>10</v>
      </c>
      <c r="C207" s="24"/>
      <c r="D207" s="25">
        <f>B207*C207</f>
        <v>0</v>
      </c>
    </row>
    <row r="208" spans="3:4" ht="13.5" thickBot="1">
      <c r="C208" s="67" t="s">
        <v>46</v>
      </c>
      <c r="D208" s="68">
        <f>D196+C196*(D198+D199+D200+D201+D202+D204+D205+D206+D207)</f>
        <v>0</v>
      </c>
    </row>
  </sheetData>
  <mergeCells count="21">
    <mergeCell ref="D10:N10"/>
    <mergeCell ref="A15:D15"/>
    <mergeCell ref="A126:D126"/>
    <mergeCell ref="B17:C17"/>
    <mergeCell ref="B37:C37"/>
    <mergeCell ref="B60:C60"/>
    <mergeCell ref="B83:C83"/>
    <mergeCell ref="B103:C103"/>
    <mergeCell ref="F23:I23"/>
    <mergeCell ref="L22:M22"/>
    <mergeCell ref="J23:K23"/>
    <mergeCell ref="L23:M23"/>
    <mergeCell ref="J22:K22"/>
    <mergeCell ref="A1:N1"/>
    <mergeCell ref="D7:N7"/>
    <mergeCell ref="D8:N8"/>
    <mergeCell ref="D9:N9"/>
    <mergeCell ref="D3:N3"/>
    <mergeCell ref="D4:N4"/>
    <mergeCell ref="D6:N6"/>
    <mergeCell ref="D5:N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PL000040</cp:lastModifiedBy>
  <dcterms:created xsi:type="dcterms:W3CDTF">2005-10-03T12:35:37Z</dcterms:created>
  <dcterms:modified xsi:type="dcterms:W3CDTF">2008-11-23T15:30:53Z</dcterms:modified>
  <cp:category/>
  <cp:version/>
  <cp:contentType/>
  <cp:contentStatus/>
</cp:coreProperties>
</file>